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<sst xmlns="http://schemas.openxmlformats.org/spreadsheetml/2006/main" count="870" uniqueCount="151">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</sst>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5" fillId="4" borderId="63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/>
    </xf>
    <xf numFmtId="0" fontId="45" fillId="4" borderId="65" xfId="0" applyFont="1" applyFill="1" applyBorder="1" applyAlignment="1">
      <alignment horizontal="center" vertical="center"/>
    </xf>
    <xf numFmtId="0" fontId="45" fillId="4" borderId="66" xfId="0" applyFont="1" applyFill="1" applyBorder="1" applyAlignment="1">
      <alignment horizontal="center" vertical="center"/>
    </xf>
    <xf numFmtId="0" fontId="45" fillId="4" borderId="67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6" fillId="4" borderId="71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8" fillId="4" borderId="57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73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75" xfId="0" applyFont="1" applyFill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800000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1112364</v>
      </c>
      <c r="E10" s="45">
        <v>1692173.19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262400</v>
      </c>
      <c r="E14" s="45">
        <v>345016.28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1374764</v>
      </c>
      <c r="E16" s="51">
        <f>E10+E11+E12+E13+E14+E15</f>
        <v>2037189.47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81265.85</v>
      </c>
      <c r="E18" s="45">
        <v>86173.87000000001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81265.85</v>
      </c>
      <c r="E23" s="51">
        <f>E18+E19+E20+E21+E22</f>
        <v>86173.87000000001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190569</v>
      </c>
      <c r="E25" s="45">
        <v>223722.37999999998</v>
      </c>
    </row>
    <row r="26" spans="2:5" ht="15">
      <c r="B26" s="13">
        <v>30200</v>
      </c>
      <c r="C26" s="54" t="s">
        <v>28</v>
      </c>
      <c r="D26" s="39">
        <v>3500</v>
      </c>
      <c r="E26" s="45">
        <v>3954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1074</v>
      </c>
      <c r="E28" s="45">
        <v>1074</v>
      </c>
    </row>
    <row r="29" spans="2:5" ht="15">
      <c r="B29" s="13">
        <v>30500</v>
      </c>
      <c r="C29" s="54" t="s">
        <v>31</v>
      </c>
      <c r="D29" s="60">
        <v>10080</v>
      </c>
      <c r="E29" s="50">
        <v>10080</v>
      </c>
    </row>
    <row r="30" spans="2:5" ht="15.75" thickBot="1">
      <c r="B30" s="16">
        <v>30000</v>
      </c>
      <c r="C30" s="15" t="s">
        <v>32</v>
      </c>
      <c r="D30" s="48">
        <f>D25+D26+D27+D28+D29</f>
        <v>205233</v>
      </c>
      <c r="E30" s="51">
        <f>E25+E26+E27+E28+E29</f>
        <v>238840.37999999998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2583000</v>
      </c>
      <c r="E33" s="59">
        <v>3223802.13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30000</v>
      </c>
      <c r="E35" s="45">
        <v>36330</v>
      </c>
    </row>
    <row r="36" spans="2:5" ht="15">
      <c r="B36" s="13">
        <v>40500</v>
      </c>
      <c r="C36" s="54" t="s">
        <v>39</v>
      </c>
      <c r="D36" s="49">
        <v>30000</v>
      </c>
      <c r="E36" s="50">
        <v>30144.66</v>
      </c>
    </row>
    <row r="37" spans="2:5" ht="15.75" thickBot="1">
      <c r="B37" s="16">
        <v>40000</v>
      </c>
      <c r="C37" s="15" t="s">
        <v>40</v>
      </c>
      <c r="D37" s="48">
        <f>D32+D33+D34+D35+D36</f>
        <v>2643000</v>
      </c>
      <c r="E37" s="51">
        <f>E32+E33+E34+E35+E36</f>
        <v>3290276.79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74787.21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74787.21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>
        <v>300000</v>
      </c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300000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361533</v>
      </c>
      <c r="E54" s="45">
        <v>443371.54000000004</v>
      </c>
    </row>
    <row r="55" spans="2:5" ht="15">
      <c r="B55" s="13">
        <v>90200</v>
      </c>
      <c r="C55" s="54" t="s">
        <v>62</v>
      </c>
      <c r="D55" s="61">
        <v>20000</v>
      </c>
      <c r="E55" s="62">
        <v>23297.2</v>
      </c>
    </row>
    <row r="56" spans="2:5" ht="15.75" thickBot="1">
      <c r="B56" s="16">
        <v>90000</v>
      </c>
      <c r="C56" s="15" t="s">
        <v>63</v>
      </c>
      <c r="D56" s="48">
        <f>D54+D55</f>
        <v>381533</v>
      </c>
      <c r="E56" s="51">
        <f>E54+E55</f>
        <v>466668.74000000005</v>
      </c>
    </row>
    <row r="57" spans="2:5" ht="16.5" thickBot="1" thickTop="1">
      <c r="B57" s="109" t="s">
        <v>64</v>
      </c>
      <c r="C57" s="110"/>
      <c r="D57" s="52">
        <f>D16+D23+D30+D37+D43+D49+D52+D56</f>
        <v>4985795.85</v>
      </c>
      <c r="E57" s="55">
        <f>E16+E23+E30+E37+E43+E49+E52+E56</f>
        <v>6493936.46</v>
      </c>
    </row>
    <row r="58" spans="2:5" ht="16.5" thickBot="1" thickTop="1">
      <c r="B58" s="109" t="s">
        <v>65</v>
      </c>
      <c r="C58" s="110"/>
      <c r="D58" s="52">
        <f>D57+D5+D6+D7+D8</f>
        <v>4985795.85</v>
      </c>
      <c r="E58" s="55">
        <f>E57+E5+E6+E7+E8</f>
        <v>7293936.46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1112364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262400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1374764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81265.85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81265.85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188269</v>
      </c>
      <c r="E25" s="45"/>
    </row>
    <row r="26" spans="2:5" ht="15">
      <c r="B26" s="13">
        <v>30200</v>
      </c>
      <c r="C26" s="54" t="s">
        <v>28</v>
      </c>
      <c r="D26" s="39">
        <v>3500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50</v>
      </c>
      <c r="E28" s="45"/>
    </row>
    <row r="29" spans="2:5" ht="15">
      <c r="B29" s="13">
        <v>30500</v>
      </c>
      <c r="C29" s="54" t="s">
        <v>31</v>
      </c>
      <c r="D29" s="60">
        <v>10080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201909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1500000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361533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381533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3899471.85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3899471.85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1112364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262400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1374764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81265.85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81265.85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188269</v>
      </c>
      <c r="E25" s="45"/>
    </row>
    <row r="26" spans="2:5" ht="15">
      <c r="B26" s="13">
        <v>30200</v>
      </c>
      <c r="C26" s="54" t="s">
        <v>28</v>
      </c>
      <c r="D26" s="39">
        <v>3500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50</v>
      </c>
      <c r="E28" s="45"/>
    </row>
    <row r="29" spans="2:5" ht="15">
      <c r="B29" s="13">
        <v>30500</v>
      </c>
      <c r="C29" s="54" t="s">
        <v>31</v>
      </c>
      <c r="D29" s="60">
        <v>10080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201909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30000</v>
      </c>
      <c r="E35" s="45"/>
    </row>
    <row r="36" spans="2:5" ht="15">
      <c r="B36" s="13">
        <v>40500</v>
      </c>
      <c r="C36" s="54" t="s">
        <v>39</v>
      </c>
      <c r="D36" s="49">
        <v>30000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300000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300000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361533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381533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2399471.85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2399471.85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221273</v>
      </c>
      <c r="E10" s="89">
        <v>0</v>
      </c>
      <c r="F10" s="90">
        <v>290477.02999999997</v>
      </c>
      <c r="G10" s="88"/>
      <c r="H10" s="89"/>
      <c r="I10" s="90"/>
      <c r="J10" s="97">
        <v>77075</v>
      </c>
      <c r="K10" s="89">
        <v>0</v>
      </c>
      <c r="L10" s="101">
        <v>100665.83000000002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57788</v>
      </c>
      <c r="AF10" s="89">
        <v>0</v>
      </c>
      <c r="AG10" s="90">
        <v>73322.75</v>
      </c>
      <c r="AH10" s="91"/>
      <c r="AI10" s="89"/>
      <c r="AJ10" s="90"/>
      <c r="AK10" s="91">
        <v>0</v>
      </c>
      <c r="AL10" s="89">
        <v>0</v>
      </c>
      <c r="AM10" s="90">
        <v>197.1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356136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464662.70999999996</v>
      </c>
    </row>
    <row r="11" spans="2:76" ht="15">
      <c r="B11" s="13">
        <v>102</v>
      </c>
      <c r="C11" s="25" t="s">
        <v>92</v>
      </c>
      <c r="D11" s="88">
        <v>27805</v>
      </c>
      <c r="E11" s="89">
        <v>0</v>
      </c>
      <c r="F11" s="90">
        <v>39745.76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0</v>
      </c>
      <c r="AE11" s="91">
        <v>400</v>
      </c>
      <c r="AF11" s="89">
        <v>0</v>
      </c>
      <c r="AG11" s="90">
        <v>597.66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28205</v>
      </c>
      <c r="BW11" s="77">
        <f t="shared" si="1"/>
        <v>0</v>
      </c>
      <c r="BX11" s="79">
        <f t="shared" si="2"/>
        <v>40343.420000000006</v>
      </c>
    </row>
    <row r="12" spans="2:76" ht="15">
      <c r="B12" s="13">
        <v>103</v>
      </c>
      <c r="C12" s="25" t="s">
        <v>93</v>
      </c>
      <c r="D12" s="88">
        <v>200595</v>
      </c>
      <c r="E12" s="89">
        <v>0</v>
      </c>
      <c r="F12" s="90">
        <v>323411.19999999995</v>
      </c>
      <c r="G12" s="88"/>
      <c r="H12" s="89"/>
      <c r="I12" s="90"/>
      <c r="J12" s="97">
        <v>5800</v>
      </c>
      <c r="K12" s="89">
        <v>0</v>
      </c>
      <c r="L12" s="101">
        <v>6660.06</v>
      </c>
      <c r="M12" s="91">
        <v>155090</v>
      </c>
      <c r="N12" s="89">
        <v>0</v>
      </c>
      <c r="O12" s="90">
        <v>245048.18</v>
      </c>
      <c r="P12" s="91">
        <v>7320</v>
      </c>
      <c r="Q12" s="89">
        <v>0</v>
      </c>
      <c r="R12" s="90">
        <v>15118.779999999999</v>
      </c>
      <c r="S12" s="91">
        <v>33350</v>
      </c>
      <c r="T12" s="89">
        <v>0</v>
      </c>
      <c r="U12" s="90">
        <v>49568.09</v>
      </c>
      <c r="V12" s="91">
        <v>4000</v>
      </c>
      <c r="W12" s="89">
        <v>0</v>
      </c>
      <c r="X12" s="90">
        <v>4000</v>
      </c>
      <c r="Y12" s="91">
        <v>10200</v>
      </c>
      <c r="Z12" s="89">
        <v>0</v>
      </c>
      <c r="AA12" s="90">
        <v>19675.59</v>
      </c>
      <c r="AB12" s="91">
        <v>378397</v>
      </c>
      <c r="AC12" s="89">
        <v>0</v>
      </c>
      <c r="AD12" s="90">
        <v>452364.7700000001</v>
      </c>
      <c r="AE12" s="91">
        <v>83700</v>
      </c>
      <c r="AF12" s="89">
        <v>0</v>
      </c>
      <c r="AG12" s="90">
        <v>108807.40000000001</v>
      </c>
      <c r="AH12" s="91">
        <v>1550</v>
      </c>
      <c r="AI12" s="89">
        <v>0</v>
      </c>
      <c r="AJ12" s="90">
        <v>1802.48</v>
      </c>
      <c r="AK12" s="91">
        <v>14100</v>
      </c>
      <c r="AL12" s="89">
        <v>0</v>
      </c>
      <c r="AM12" s="90">
        <v>20186.89</v>
      </c>
      <c r="AN12" s="91">
        <v>4900</v>
      </c>
      <c r="AO12" s="89">
        <v>0</v>
      </c>
      <c r="AP12" s="90">
        <v>6185.68</v>
      </c>
      <c r="AQ12" s="91">
        <v>550</v>
      </c>
      <c r="AR12" s="89">
        <v>0</v>
      </c>
      <c r="AS12" s="90">
        <v>680.53</v>
      </c>
      <c r="AT12" s="91"/>
      <c r="AU12" s="89"/>
      <c r="AV12" s="90"/>
      <c r="AW12" s="91">
        <v>2100</v>
      </c>
      <c r="AX12" s="89">
        <v>0</v>
      </c>
      <c r="AY12" s="90">
        <v>2101.38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901652</v>
      </c>
      <c r="BW12" s="77">
        <f t="shared" si="1"/>
        <v>0</v>
      </c>
      <c r="BX12" s="79">
        <f t="shared" si="2"/>
        <v>1255611.0299999996</v>
      </c>
    </row>
    <row r="13" spans="2:76" ht="15">
      <c r="B13" s="13">
        <v>104</v>
      </c>
      <c r="C13" s="25" t="s">
        <v>19</v>
      </c>
      <c r="D13" s="88">
        <v>53340</v>
      </c>
      <c r="E13" s="89">
        <v>0</v>
      </c>
      <c r="F13" s="90">
        <v>72978.34</v>
      </c>
      <c r="G13" s="88"/>
      <c r="H13" s="89"/>
      <c r="I13" s="90"/>
      <c r="J13" s="97">
        <v>100</v>
      </c>
      <c r="K13" s="89">
        <v>0</v>
      </c>
      <c r="L13" s="101">
        <v>100</v>
      </c>
      <c r="M13" s="91">
        <v>7650</v>
      </c>
      <c r="N13" s="89">
        <v>0</v>
      </c>
      <c r="O13" s="90">
        <v>14009.869999999999</v>
      </c>
      <c r="P13" s="91">
        <v>3800</v>
      </c>
      <c r="Q13" s="89">
        <v>0</v>
      </c>
      <c r="R13" s="90">
        <v>4000</v>
      </c>
      <c r="S13" s="91">
        <v>0</v>
      </c>
      <c r="T13" s="89">
        <v>0</v>
      </c>
      <c r="U13" s="90">
        <v>0</v>
      </c>
      <c r="V13" s="91">
        <v>900</v>
      </c>
      <c r="W13" s="89">
        <v>0</v>
      </c>
      <c r="X13" s="90">
        <v>1300</v>
      </c>
      <c r="Y13" s="91">
        <v>500</v>
      </c>
      <c r="Z13" s="89">
        <v>0</v>
      </c>
      <c r="AA13" s="90">
        <v>500</v>
      </c>
      <c r="AB13" s="91">
        <v>4146</v>
      </c>
      <c r="AC13" s="89">
        <v>0</v>
      </c>
      <c r="AD13" s="90">
        <v>6146</v>
      </c>
      <c r="AE13" s="91">
        <v>0</v>
      </c>
      <c r="AF13" s="89">
        <v>0</v>
      </c>
      <c r="AG13" s="90">
        <v>0</v>
      </c>
      <c r="AH13" s="91">
        <v>350</v>
      </c>
      <c r="AI13" s="89">
        <v>0</v>
      </c>
      <c r="AJ13" s="90">
        <v>350</v>
      </c>
      <c r="AK13" s="91">
        <v>90800</v>
      </c>
      <c r="AL13" s="89">
        <v>0</v>
      </c>
      <c r="AM13" s="90">
        <v>123782.81</v>
      </c>
      <c r="AN13" s="91"/>
      <c r="AO13" s="89"/>
      <c r="AP13" s="90"/>
      <c r="AQ13" s="91">
        <v>5000</v>
      </c>
      <c r="AR13" s="89">
        <v>0</v>
      </c>
      <c r="AS13" s="90">
        <v>5000</v>
      </c>
      <c r="AT13" s="91"/>
      <c r="AU13" s="89"/>
      <c r="AV13" s="90"/>
      <c r="AW13" s="97">
        <v>0</v>
      </c>
      <c r="AX13" s="89">
        <v>0</v>
      </c>
      <c r="AY13" s="101">
        <v>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166586</v>
      </c>
      <c r="BW13" s="77">
        <f t="shared" si="1"/>
        <v>0</v>
      </c>
      <c r="BX13" s="79">
        <f t="shared" si="2"/>
        <v>228167.02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6575</v>
      </c>
      <c r="E16" s="89">
        <v>0</v>
      </c>
      <c r="F16" s="90">
        <v>10365.84</v>
      </c>
      <c r="G16" s="88"/>
      <c r="H16" s="89"/>
      <c r="I16" s="90"/>
      <c r="J16" s="97"/>
      <c r="K16" s="89"/>
      <c r="L16" s="101"/>
      <c r="M16" s="91">
        <v>4250</v>
      </c>
      <c r="N16" s="89">
        <v>0</v>
      </c>
      <c r="O16" s="90">
        <v>6487.68</v>
      </c>
      <c r="P16" s="97">
        <v>825</v>
      </c>
      <c r="Q16" s="89">
        <v>0</v>
      </c>
      <c r="R16" s="101">
        <v>1251.3899999999999</v>
      </c>
      <c r="S16" s="91">
        <v>0</v>
      </c>
      <c r="T16" s="89">
        <v>0</v>
      </c>
      <c r="U16" s="90">
        <v>0</v>
      </c>
      <c r="V16" s="91"/>
      <c r="W16" s="89"/>
      <c r="X16" s="90"/>
      <c r="Y16" s="97">
        <v>0</v>
      </c>
      <c r="Z16" s="89">
        <v>0</v>
      </c>
      <c r="AA16" s="101">
        <v>0</v>
      </c>
      <c r="AB16" s="91">
        <v>0</v>
      </c>
      <c r="AC16" s="89">
        <v>0</v>
      </c>
      <c r="AD16" s="90">
        <v>0</v>
      </c>
      <c r="AE16" s="97">
        <v>10375</v>
      </c>
      <c r="AF16" s="89">
        <v>0</v>
      </c>
      <c r="AG16" s="101">
        <v>15706.27</v>
      </c>
      <c r="AH16" s="97"/>
      <c r="AI16" s="89"/>
      <c r="AJ16" s="101"/>
      <c r="AK16" s="97">
        <v>2925</v>
      </c>
      <c r="AL16" s="89">
        <v>0</v>
      </c>
      <c r="AM16" s="101">
        <v>4175.27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1865</v>
      </c>
      <c r="BM16" s="89">
        <v>0</v>
      </c>
      <c r="BN16" s="90">
        <v>2828.13</v>
      </c>
      <c r="BO16" s="91"/>
      <c r="BP16" s="89"/>
      <c r="BQ16" s="90"/>
      <c r="BR16" s="97"/>
      <c r="BS16" s="89"/>
      <c r="BT16" s="101"/>
      <c r="BU16" s="76"/>
      <c r="BV16" s="85">
        <f t="shared" si="0"/>
        <v>26815</v>
      </c>
      <c r="BW16" s="77">
        <f t="shared" si="1"/>
        <v>0</v>
      </c>
      <c r="BX16" s="79">
        <f t="shared" si="2"/>
        <v>40814.579999999994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>
        <v>0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810</v>
      </c>
      <c r="E18" s="89">
        <v>0</v>
      </c>
      <c r="F18" s="90">
        <v>971.51</v>
      </c>
      <c r="G18" s="88"/>
      <c r="H18" s="89"/>
      <c r="I18" s="90"/>
      <c r="J18" s="97">
        <v>0</v>
      </c>
      <c r="K18" s="89">
        <v>0</v>
      </c>
      <c r="L18" s="101">
        <v>0</v>
      </c>
      <c r="M18" s="97">
        <v>50</v>
      </c>
      <c r="N18" s="89">
        <v>0</v>
      </c>
      <c r="O18" s="101">
        <v>50</v>
      </c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200</v>
      </c>
      <c r="AF18" s="89">
        <v>0</v>
      </c>
      <c r="AG18" s="101">
        <v>200</v>
      </c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1060</v>
      </c>
      <c r="BW18" s="77">
        <f t="shared" si="1"/>
        <v>0</v>
      </c>
      <c r="BX18" s="79">
        <f t="shared" si="2"/>
        <v>1221.51</v>
      </c>
    </row>
    <row r="19" spans="2:76" ht="15">
      <c r="B19" s="13">
        <v>110</v>
      </c>
      <c r="C19" s="25" t="s">
        <v>98</v>
      </c>
      <c r="D19" s="88">
        <v>2000</v>
      </c>
      <c r="E19" s="89">
        <v>0</v>
      </c>
      <c r="F19" s="90">
        <v>2340.58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>
        <v>0</v>
      </c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105378.85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107378.85</v>
      </c>
      <c r="BW19" s="77">
        <f t="shared" si="1"/>
        <v>0</v>
      </c>
      <c r="BX19" s="79">
        <f t="shared" si="2"/>
        <v>2340.58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512398</v>
      </c>
      <c r="E20" s="78">
        <f t="shared" si="3"/>
        <v>0</v>
      </c>
      <c r="F20" s="79">
        <f t="shared" si="3"/>
        <v>740290.2599999999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82975</v>
      </c>
      <c r="K20" s="78">
        <f t="shared" si="3"/>
        <v>0</v>
      </c>
      <c r="L20" s="77">
        <f t="shared" si="3"/>
        <v>107425.89000000001</v>
      </c>
      <c r="M20" s="98">
        <f t="shared" si="3"/>
        <v>167040</v>
      </c>
      <c r="N20" s="78">
        <f t="shared" si="3"/>
        <v>0</v>
      </c>
      <c r="O20" s="77">
        <f t="shared" si="3"/>
        <v>265595.73</v>
      </c>
      <c r="P20" s="98">
        <f t="shared" si="3"/>
        <v>11945</v>
      </c>
      <c r="Q20" s="78">
        <f t="shared" si="3"/>
        <v>0</v>
      </c>
      <c r="R20" s="77">
        <f t="shared" si="3"/>
        <v>20370.17</v>
      </c>
      <c r="S20" s="98">
        <f t="shared" si="3"/>
        <v>33350</v>
      </c>
      <c r="T20" s="78">
        <f t="shared" si="3"/>
        <v>0</v>
      </c>
      <c r="U20" s="77">
        <f t="shared" si="3"/>
        <v>49568.09</v>
      </c>
      <c r="V20" s="98">
        <f t="shared" si="3"/>
        <v>4900</v>
      </c>
      <c r="W20" s="78">
        <f t="shared" si="3"/>
        <v>0</v>
      </c>
      <c r="X20" s="77">
        <f t="shared" si="3"/>
        <v>5300</v>
      </c>
      <c r="Y20" s="98">
        <f t="shared" si="3"/>
        <v>10700</v>
      </c>
      <c r="Z20" s="78">
        <f t="shared" si="3"/>
        <v>0</v>
      </c>
      <c r="AA20" s="77">
        <f t="shared" si="3"/>
        <v>20175.59</v>
      </c>
      <c r="AB20" s="98">
        <f t="shared" si="3"/>
        <v>382543</v>
      </c>
      <c r="AC20" s="78">
        <f t="shared" si="3"/>
        <v>0</v>
      </c>
      <c r="AD20" s="77">
        <f t="shared" si="3"/>
        <v>458510.7700000001</v>
      </c>
      <c r="AE20" s="98">
        <f t="shared" si="3"/>
        <v>152463</v>
      </c>
      <c r="AF20" s="78">
        <f t="shared" si="3"/>
        <v>0</v>
      </c>
      <c r="AG20" s="77">
        <f t="shared" si="3"/>
        <v>198634.08</v>
      </c>
      <c r="AH20" s="98">
        <f t="shared" si="3"/>
        <v>1900</v>
      </c>
      <c r="AI20" s="78">
        <f t="shared" si="3"/>
        <v>0</v>
      </c>
      <c r="AJ20" s="77">
        <f t="shared" si="3"/>
        <v>2152.48</v>
      </c>
      <c r="AK20" s="98">
        <f t="shared" si="3"/>
        <v>107825</v>
      </c>
      <c r="AL20" s="78">
        <f t="shared" si="3"/>
        <v>0</v>
      </c>
      <c r="AM20" s="77">
        <f t="shared" si="3"/>
        <v>148342.06999999998</v>
      </c>
      <c r="AN20" s="98">
        <f t="shared" si="3"/>
        <v>4900</v>
      </c>
      <c r="AO20" s="78">
        <f t="shared" si="3"/>
        <v>0</v>
      </c>
      <c r="AP20" s="77">
        <f t="shared" si="3"/>
        <v>6185.68</v>
      </c>
      <c r="AQ20" s="98">
        <f t="shared" si="3"/>
        <v>5550</v>
      </c>
      <c r="AR20" s="78">
        <f t="shared" si="3"/>
        <v>0</v>
      </c>
      <c r="AS20" s="77">
        <f t="shared" si="3"/>
        <v>5680.53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2100</v>
      </c>
      <c r="AX20" s="78">
        <f t="shared" si="3"/>
        <v>0</v>
      </c>
      <c r="AY20" s="77">
        <f t="shared" si="3"/>
        <v>2101.38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105378.85</v>
      </c>
      <c r="BJ20" s="78">
        <f t="shared" si="3"/>
        <v>0</v>
      </c>
      <c r="BK20" s="77">
        <f t="shared" si="3"/>
        <v>0</v>
      </c>
      <c r="BL20" s="98">
        <f t="shared" si="3"/>
        <v>1865</v>
      </c>
      <c r="BM20" s="78">
        <f t="shared" si="3"/>
        <v>0</v>
      </c>
      <c r="BN20" s="77">
        <f t="shared" si="3"/>
        <v>2828.13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1587832.85</v>
      </c>
      <c r="BW20" s="77">
        <f>BW10+BW11+BW12+BW13+BW14+BW15+BW16+BW17+BW18+BW19</f>
        <v>0</v>
      </c>
      <c r="BX20" s="95">
        <f>BX10+BX11+BX12+BX13+BX14+BX15+BX16+BX17+BX18+BX19</f>
        <v>2033160.8499999996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25000</v>
      </c>
      <c r="E24" s="89">
        <v>0</v>
      </c>
      <c r="F24" s="90">
        <v>217593.95</v>
      </c>
      <c r="G24" s="88"/>
      <c r="H24" s="89"/>
      <c r="I24" s="90"/>
      <c r="J24" s="97"/>
      <c r="K24" s="89"/>
      <c r="L24" s="101"/>
      <c r="M24" s="97">
        <v>110000</v>
      </c>
      <c r="N24" s="89">
        <v>0</v>
      </c>
      <c r="O24" s="101">
        <v>279785.45</v>
      </c>
      <c r="P24" s="97">
        <v>0</v>
      </c>
      <c r="Q24" s="89">
        <v>0</v>
      </c>
      <c r="R24" s="101">
        <v>77.73</v>
      </c>
      <c r="S24" s="97">
        <v>370000</v>
      </c>
      <c r="T24" s="89">
        <v>0</v>
      </c>
      <c r="U24" s="101">
        <v>463150.16000000003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10000</v>
      </c>
      <c r="AC24" s="89">
        <v>0</v>
      </c>
      <c r="AD24" s="101">
        <v>24711.33</v>
      </c>
      <c r="AE24" s="97">
        <v>621500</v>
      </c>
      <c r="AF24" s="89">
        <v>0</v>
      </c>
      <c r="AG24" s="101">
        <v>782163.6399999999</v>
      </c>
      <c r="AH24" s="97">
        <v>1000</v>
      </c>
      <c r="AI24" s="89">
        <v>0</v>
      </c>
      <c r="AJ24" s="101">
        <v>1000</v>
      </c>
      <c r="AK24" s="97">
        <v>1500000</v>
      </c>
      <c r="AL24" s="89">
        <v>0</v>
      </c>
      <c r="AM24" s="101">
        <v>1507720.57</v>
      </c>
      <c r="AN24" s="97"/>
      <c r="AO24" s="89"/>
      <c r="AP24" s="101"/>
      <c r="AQ24" s="97">
        <v>0</v>
      </c>
      <c r="AR24" s="89">
        <v>0</v>
      </c>
      <c r="AS24" s="101">
        <v>609.26</v>
      </c>
      <c r="AT24" s="97">
        <v>0</v>
      </c>
      <c r="AU24" s="89">
        <v>0</v>
      </c>
      <c r="AV24" s="101">
        <v>0</v>
      </c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>
        <v>0</v>
      </c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2637500</v>
      </c>
      <c r="BW24" s="77">
        <f t="shared" si="4"/>
        <v>0</v>
      </c>
      <c r="BX24" s="79">
        <f t="shared" si="4"/>
        <v>3276812.09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5500</v>
      </c>
      <c r="AL25" s="89">
        <v>0</v>
      </c>
      <c r="AM25" s="101">
        <v>5500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5500</v>
      </c>
      <c r="BW25" s="77">
        <f t="shared" si="4"/>
        <v>0</v>
      </c>
      <c r="BX25" s="79">
        <f t="shared" si="4"/>
        <v>5500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25000</v>
      </c>
      <c r="E28" s="78">
        <f t="shared" si="5"/>
        <v>0</v>
      </c>
      <c r="F28" s="79">
        <f t="shared" si="5"/>
        <v>217593.95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110000</v>
      </c>
      <c r="N28" s="78">
        <f t="shared" si="5"/>
        <v>0</v>
      </c>
      <c r="O28" s="77">
        <f t="shared" si="5"/>
        <v>279785.45</v>
      </c>
      <c r="P28" s="98">
        <f t="shared" si="5"/>
        <v>0</v>
      </c>
      <c r="Q28" s="78">
        <f t="shared" si="5"/>
        <v>0</v>
      </c>
      <c r="R28" s="77">
        <f t="shared" si="5"/>
        <v>77.73</v>
      </c>
      <c r="S28" s="98">
        <f t="shared" si="5"/>
        <v>370000</v>
      </c>
      <c r="T28" s="78">
        <f t="shared" si="5"/>
        <v>0</v>
      </c>
      <c r="U28" s="77">
        <f t="shared" si="5"/>
        <v>463150.16000000003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10000</v>
      </c>
      <c r="AC28" s="78">
        <f t="shared" si="5"/>
        <v>0</v>
      </c>
      <c r="AD28" s="77">
        <f t="shared" si="5"/>
        <v>24711.33</v>
      </c>
      <c r="AE28" s="98">
        <f t="shared" si="5"/>
        <v>621500</v>
      </c>
      <c r="AF28" s="78">
        <f t="shared" si="5"/>
        <v>0</v>
      </c>
      <c r="AG28" s="77">
        <f t="shared" si="5"/>
        <v>782163.6399999999</v>
      </c>
      <c r="AH28" s="98">
        <f t="shared" si="5"/>
        <v>1000</v>
      </c>
      <c r="AI28" s="78">
        <f t="shared" si="5"/>
        <v>0</v>
      </c>
      <c r="AJ28" s="77">
        <f aca="true" t="shared" si="6" ref="AJ28:BO28">AJ23+AJ24+AJ25+AJ26+AJ27</f>
        <v>1000</v>
      </c>
      <c r="AK28" s="98">
        <f t="shared" si="6"/>
        <v>1505500</v>
      </c>
      <c r="AL28" s="78">
        <f t="shared" si="6"/>
        <v>0</v>
      </c>
      <c r="AM28" s="77">
        <f t="shared" si="6"/>
        <v>1513220.57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609.26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2643000</v>
      </c>
      <c r="BW28" s="77">
        <f>BW23+BW24+BW25+BW26+BW27</f>
        <v>0</v>
      </c>
      <c r="BX28" s="95">
        <f>BX23+BX24+BX25+BX26+BX27</f>
        <v>3282312.09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73430</v>
      </c>
      <c r="BM40" s="89">
        <v>0</v>
      </c>
      <c r="BN40" s="101">
        <v>109266.84</v>
      </c>
      <c r="BO40" s="97"/>
      <c r="BP40" s="89"/>
      <c r="BQ40" s="101"/>
      <c r="BR40" s="97"/>
      <c r="BS40" s="89"/>
      <c r="BT40" s="101"/>
      <c r="BU40" s="76"/>
      <c r="BV40" s="85">
        <f t="shared" si="10"/>
        <v>73430</v>
      </c>
      <c r="BW40" s="77">
        <f t="shared" si="10"/>
        <v>0</v>
      </c>
      <c r="BX40" s="79">
        <f t="shared" si="10"/>
        <v>109266.84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73430</v>
      </c>
      <c r="BM42" s="78">
        <f t="shared" si="12"/>
        <v>0</v>
      </c>
      <c r="BN42" s="77">
        <f t="shared" si="12"/>
        <v>109266.84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73430</v>
      </c>
      <c r="BW42" s="77">
        <f>BW38+BW39+BW40+BW41</f>
        <v>0</v>
      </c>
      <c r="BX42" s="95">
        <f>BX38+BX39+BX40+BX41</f>
        <v>109266.84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>
        <v>300000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300000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300000</v>
      </c>
      <c r="BP46" s="78">
        <f>BP45</f>
        <v>0</v>
      </c>
      <c r="BQ46" s="95">
        <f>BQ45</f>
        <v>300000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300000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361533</v>
      </c>
      <c r="BS49" s="89">
        <v>0</v>
      </c>
      <c r="BT49" s="101">
        <v>479404.26</v>
      </c>
      <c r="BU49" s="76"/>
      <c r="BV49" s="85">
        <f aca="true" t="shared" si="15" ref="BV49:BX50">D49+G49+J49+M49+P49+S49+V49+Y49+AB49+AE49+AH49+AK49+AN49+AQ49+AT49+AW49+AZ49+BC49+BF49+BI49+BL49+BO49+BR49</f>
        <v>361533</v>
      </c>
      <c r="BW49" s="77">
        <f t="shared" si="15"/>
        <v>0</v>
      </c>
      <c r="BX49" s="79">
        <f t="shared" si="15"/>
        <v>479404.26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28045.089999999997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28045.089999999997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381533</v>
      </c>
      <c r="BS51" s="78">
        <f>BS49+BS50</f>
        <v>0</v>
      </c>
      <c r="BT51" s="77">
        <f>BT49+BT50</f>
        <v>507449.35</v>
      </c>
      <c r="BU51" s="85"/>
      <c r="BV51" s="85">
        <f>BV49+BV50</f>
        <v>381533</v>
      </c>
      <c r="BW51" s="77">
        <f>BW49+BW50</f>
        <v>0</v>
      </c>
      <c r="BX51" s="95">
        <f>BX49+BX50</f>
        <v>507449.35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537398</v>
      </c>
      <c r="E53" s="86">
        <f t="shared" si="18"/>
        <v>0</v>
      </c>
      <c r="F53" s="86">
        <f t="shared" si="18"/>
        <v>957884.21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82975</v>
      </c>
      <c r="K53" s="86">
        <f t="shared" si="18"/>
        <v>0</v>
      </c>
      <c r="L53" s="86">
        <f t="shared" si="18"/>
        <v>107425.89000000001</v>
      </c>
      <c r="M53" s="86">
        <f t="shared" si="18"/>
        <v>277040</v>
      </c>
      <c r="N53" s="86">
        <f t="shared" si="18"/>
        <v>0</v>
      </c>
      <c r="O53" s="86">
        <f t="shared" si="18"/>
        <v>545381.1799999999</v>
      </c>
      <c r="P53" s="86">
        <f t="shared" si="18"/>
        <v>11945</v>
      </c>
      <c r="Q53" s="86">
        <f t="shared" si="18"/>
        <v>0</v>
      </c>
      <c r="R53" s="86">
        <f t="shared" si="18"/>
        <v>20447.899999999998</v>
      </c>
      <c r="S53" s="86">
        <f t="shared" si="18"/>
        <v>403350</v>
      </c>
      <c r="T53" s="86">
        <f t="shared" si="18"/>
        <v>0</v>
      </c>
      <c r="U53" s="86">
        <f t="shared" si="18"/>
        <v>512718.25</v>
      </c>
      <c r="V53" s="86">
        <f t="shared" si="18"/>
        <v>4900</v>
      </c>
      <c r="W53" s="86">
        <f t="shared" si="18"/>
        <v>0</v>
      </c>
      <c r="X53" s="86">
        <f t="shared" si="18"/>
        <v>5300</v>
      </c>
      <c r="Y53" s="86">
        <f t="shared" si="18"/>
        <v>10700</v>
      </c>
      <c r="Z53" s="86">
        <f t="shared" si="18"/>
        <v>0</v>
      </c>
      <c r="AA53" s="86">
        <f t="shared" si="18"/>
        <v>20175.59</v>
      </c>
      <c r="AB53" s="86">
        <f t="shared" si="18"/>
        <v>392543</v>
      </c>
      <c r="AC53" s="86">
        <f t="shared" si="18"/>
        <v>0</v>
      </c>
      <c r="AD53" s="86">
        <f t="shared" si="18"/>
        <v>483222.1000000001</v>
      </c>
      <c r="AE53" s="86">
        <f t="shared" si="18"/>
        <v>773963</v>
      </c>
      <c r="AF53" s="86">
        <f t="shared" si="18"/>
        <v>0</v>
      </c>
      <c r="AG53" s="86">
        <f t="shared" si="18"/>
        <v>980797.7199999999</v>
      </c>
      <c r="AH53" s="86">
        <f t="shared" si="18"/>
        <v>2900</v>
      </c>
      <c r="AI53" s="86">
        <f t="shared" si="18"/>
        <v>0</v>
      </c>
      <c r="AJ53" s="86">
        <f aca="true" t="shared" si="19" ref="AJ53:BT53">AJ20+AJ28+AJ35+AJ42+AJ46+AJ51</f>
        <v>3152.48</v>
      </c>
      <c r="AK53" s="86">
        <f t="shared" si="19"/>
        <v>1613325</v>
      </c>
      <c r="AL53" s="86">
        <f t="shared" si="19"/>
        <v>0</v>
      </c>
      <c r="AM53" s="86">
        <f t="shared" si="19"/>
        <v>1661562.6400000001</v>
      </c>
      <c r="AN53" s="86">
        <f t="shared" si="19"/>
        <v>4900</v>
      </c>
      <c r="AO53" s="86">
        <f t="shared" si="19"/>
        <v>0</v>
      </c>
      <c r="AP53" s="86">
        <f t="shared" si="19"/>
        <v>6185.68</v>
      </c>
      <c r="AQ53" s="86">
        <f t="shared" si="19"/>
        <v>5550</v>
      </c>
      <c r="AR53" s="86">
        <f t="shared" si="19"/>
        <v>0</v>
      </c>
      <c r="AS53" s="86">
        <f t="shared" si="19"/>
        <v>6289.79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2100</v>
      </c>
      <c r="AX53" s="86">
        <f t="shared" si="19"/>
        <v>0</v>
      </c>
      <c r="AY53" s="86">
        <f t="shared" si="19"/>
        <v>2101.38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105378.85</v>
      </c>
      <c r="BJ53" s="86">
        <f t="shared" si="19"/>
        <v>0</v>
      </c>
      <c r="BK53" s="86">
        <f t="shared" si="19"/>
        <v>0</v>
      </c>
      <c r="BL53" s="86">
        <f t="shared" si="19"/>
        <v>75295</v>
      </c>
      <c r="BM53" s="86">
        <f t="shared" si="19"/>
        <v>0</v>
      </c>
      <c r="BN53" s="86">
        <f t="shared" si="19"/>
        <v>112094.97</v>
      </c>
      <c r="BO53" s="86">
        <f t="shared" si="19"/>
        <v>300000</v>
      </c>
      <c r="BP53" s="86">
        <f t="shared" si="19"/>
        <v>0</v>
      </c>
      <c r="BQ53" s="86">
        <f t="shared" si="19"/>
        <v>300000</v>
      </c>
      <c r="BR53" s="86">
        <f t="shared" si="19"/>
        <v>381533</v>
      </c>
      <c r="BS53" s="86">
        <f t="shared" si="19"/>
        <v>0</v>
      </c>
      <c r="BT53" s="86">
        <f t="shared" si="19"/>
        <v>507449.35</v>
      </c>
      <c r="BU53" s="86">
        <f>BU8</f>
        <v>0</v>
      </c>
      <c r="BV53" s="102">
        <f>BV8+BV20+BV28+BV35+BV42+BV46+BV51</f>
        <v>4985795.85</v>
      </c>
      <c r="BW53" s="87">
        <f>BW20+BW28+BW35+BW42+BW46+BW51</f>
        <v>0</v>
      </c>
      <c r="BX53" s="87">
        <f>BX20+BX28+BX35+BX42+BX46+BX51</f>
        <v>6232189.129999999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220973</v>
      </c>
      <c r="E10" s="89">
        <v>0</v>
      </c>
      <c r="F10" s="90"/>
      <c r="G10" s="88"/>
      <c r="H10" s="89"/>
      <c r="I10" s="90"/>
      <c r="J10" s="97">
        <v>77075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57788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355836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27805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28205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200695</v>
      </c>
      <c r="E12" s="89">
        <v>0</v>
      </c>
      <c r="F12" s="90"/>
      <c r="G12" s="88"/>
      <c r="H12" s="89"/>
      <c r="I12" s="90"/>
      <c r="J12" s="97">
        <v>5800</v>
      </c>
      <c r="K12" s="89">
        <v>0</v>
      </c>
      <c r="L12" s="101"/>
      <c r="M12" s="91">
        <v>149200</v>
      </c>
      <c r="N12" s="89">
        <v>0</v>
      </c>
      <c r="O12" s="90"/>
      <c r="P12" s="91">
        <v>7320</v>
      </c>
      <c r="Q12" s="89">
        <v>0</v>
      </c>
      <c r="R12" s="90"/>
      <c r="S12" s="91">
        <v>33550</v>
      </c>
      <c r="T12" s="89">
        <v>0</v>
      </c>
      <c r="U12" s="90"/>
      <c r="V12" s="91">
        <v>4000</v>
      </c>
      <c r="W12" s="89">
        <v>0</v>
      </c>
      <c r="X12" s="90"/>
      <c r="Y12" s="91">
        <v>10200</v>
      </c>
      <c r="Z12" s="89">
        <v>0</v>
      </c>
      <c r="AA12" s="90"/>
      <c r="AB12" s="91">
        <v>379197</v>
      </c>
      <c r="AC12" s="89">
        <v>0</v>
      </c>
      <c r="AD12" s="90"/>
      <c r="AE12" s="91">
        <v>84900</v>
      </c>
      <c r="AF12" s="89">
        <v>0</v>
      </c>
      <c r="AG12" s="90"/>
      <c r="AH12" s="91">
        <v>1550</v>
      </c>
      <c r="AI12" s="89">
        <v>0</v>
      </c>
      <c r="AJ12" s="90"/>
      <c r="AK12" s="91">
        <v>14100</v>
      </c>
      <c r="AL12" s="89">
        <v>0</v>
      </c>
      <c r="AM12" s="90"/>
      <c r="AN12" s="91">
        <v>4900</v>
      </c>
      <c r="AO12" s="89">
        <v>0</v>
      </c>
      <c r="AP12" s="90"/>
      <c r="AQ12" s="91">
        <v>550</v>
      </c>
      <c r="AR12" s="89">
        <v>0</v>
      </c>
      <c r="AS12" s="90"/>
      <c r="AT12" s="91"/>
      <c r="AU12" s="89"/>
      <c r="AV12" s="90"/>
      <c r="AW12" s="91">
        <v>2100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898062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47840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7650</v>
      </c>
      <c r="N13" s="89">
        <v>0</v>
      </c>
      <c r="O13" s="90"/>
      <c r="P13" s="91">
        <v>3800</v>
      </c>
      <c r="Q13" s="89">
        <v>0</v>
      </c>
      <c r="R13" s="90"/>
      <c r="S13" s="91">
        <v>0</v>
      </c>
      <c r="T13" s="89">
        <v>0</v>
      </c>
      <c r="U13" s="90"/>
      <c r="V13" s="91">
        <v>900</v>
      </c>
      <c r="W13" s="89">
        <v>0</v>
      </c>
      <c r="X13" s="90"/>
      <c r="Y13" s="91">
        <v>500</v>
      </c>
      <c r="Z13" s="89">
        <v>0</v>
      </c>
      <c r="AA13" s="90"/>
      <c r="AB13" s="91">
        <v>4146</v>
      </c>
      <c r="AC13" s="89">
        <v>0</v>
      </c>
      <c r="AD13" s="90"/>
      <c r="AE13" s="91">
        <v>0</v>
      </c>
      <c r="AF13" s="89">
        <v>0</v>
      </c>
      <c r="AG13" s="90"/>
      <c r="AH13" s="91">
        <v>450</v>
      </c>
      <c r="AI13" s="89">
        <v>0</v>
      </c>
      <c r="AJ13" s="90"/>
      <c r="AK13" s="91">
        <v>90800</v>
      </c>
      <c r="AL13" s="89">
        <v>0</v>
      </c>
      <c r="AM13" s="90"/>
      <c r="AN13" s="91"/>
      <c r="AO13" s="89"/>
      <c r="AP13" s="90"/>
      <c r="AQ13" s="91">
        <v>5000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161186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5300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3925</v>
      </c>
      <c r="N16" s="89">
        <v>0</v>
      </c>
      <c r="O16" s="90"/>
      <c r="P16" s="97">
        <v>775</v>
      </c>
      <c r="Q16" s="89">
        <v>0</v>
      </c>
      <c r="R16" s="101"/>
      <c r="S16" s="91">
        <v>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9972</v>
      </c>
      <c r="AF16" s="89">
        <v>0</v>
      </c>
      <c r="AG16" s="101"/>
      <c r="AH16" s="97"/>
      <c r="AI16" s="89"/>
      <c r="AJ16" s="101"/>
      <c r="AK16" s="97">
        <v>2400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1775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24147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810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>
        <v>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200</v>
      </c>
      <c r="AF18" s="89">
        <v>0</v>
      </c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1060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118847.85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120847.85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505423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82975</v>
      </c>
      <c r="K20" s="78">
        <f t="shared" si="1"/>
        <v>0</v>
      </c>
      <c r="L20" s="77">
        <f t="shared" si="1"/>
        <v>0</v>
      </c>
      <c r="M20" s="98">
        <f t="shared" si="1"/>
        <v>160825</v>
      </c>
      <c r="N20" s="78">
        <f t="shared" si="1"/>
        <v>0</v>
      </c>
      <c r="O20" s="77">
        <f t="shared" si="1"/>
        <v>0</v>
      </c>
      <c r="P20" s="98">
        <f t="shared" si="1"/>
        <v>11895</v>
      </c>
      <c r="Q20" s="78">
        <f t="shared" si="1"/>
        <v>0</v>
      </c>
      <c r="R20" s="77">
        <f t="shared" si="1"/>
        <v>0</v>
      </c>
      <c r="S20" s="98">
        <f t="shared" si="1"/>
        <v>33550</v>
      </c>
      <c r="T20" s="78">
        <f t="shared" si="1"/>
        <v>0</v>
      </c>
      <c r="U20" s="77">
        <f t="shared" si="1"/>
        <v>0</v>
      </c>
      <c r="V20" s="98">
        <f t="shared" si="1"/>
        <v>4900</v>
      </c>
      <c r="W20" s="78">
        <f t="shared" si="1"/>
        <v>0</v>
      </c>
      <c r="X20" s="77">
        <f t="shared" si="1"/>
        <v>0</v>
      </c>
      <c r="Y20" s="98">
        <f t="shared" si="1"/>
        <v>10700</v>
      </c>
      <c r="Z20" s="78">
        <f t="shared" si="1"/>
        <v>0</v>
      </c>
      <c r="AA20" s="77">
        <f t="shared" si="1"/>
        <v>0</v>
      </c>
      <c r="AB20" s="98">
        <f t="shared" si="1"/>
        <v>383343</v>
      </c>
      <c r="AC20" s="78">
        <f t="shared" si="1"/>
        <v>0</v>
      </c>
      <c r="AD20" s="77">
        <f t="shared" si="1"/>
        <v>0</v>
      </c>
      <c r="AE20" s="98">
        <f t="shared" si="1"/>
        <v>153260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107300</v>
      </c>
      <c r="AL20" s="78">
        <f t="shared" si="1"/>
        <v>0</v>
      </c>
      <c r="AM20" s="77">
        <f t="shared" si="1"/>
        <v>0</v>
      </c>
      <c r="AN20" s="98">
        <f t="shared" si="1"/>
        <v>4900</v>
      </c>
      <c r="AO20" s="78">
        <f t="shared" si="1"/>
        <v>0</v>
      </c>
      <c r="AP20" s="77">
        <f t="shared" si="1"/>
        <v>0</v>
      </c>
      <c r="AQ20" s="98">
        <f t="shared" si="1"/>
        <v>5550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118847.85</v>
      </c>
      <c r="BJ20" s="78">
        <f t="shared" si="1"/>
        <v>0</v>
      </c>
      <c r="BK20" s="77">
        <f t="shared" si="1"/>
        <v>0</v>
      </c>
      <c r="BL20" s="98">
        <f t="shared" si="1"/>
        <v>1775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1589343.85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26000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3000</v>
      </c>
      <c r="AC24" s="89">
        <v>0</v>
      </c>
      <c r="AD24" s="101"/>
      <c r="AE24" s="97">
        <v>23500</v>
      </c>
      <c r="AF24" s="89">
        <v>0</v>
      </c>
      <c r="AG24" s="101"/>
      <c r="AH24" s="97">
        <v>2000</v>
      </c>
      <c r="AI24" s="89">
        <v>0</v>
      </c>
      <c r="AJ24" s="101"/>
      <c r="AK24" s="97">
        <v>1500000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1554500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5500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3000</v>
      </c>
      <c r="AC28" s="78">
        <f t="shared" si="3"/>
        <v>0</v>
      </c>
      <c r="AD28" s="77">
        <f t="shared" si="3"/>
        <v>0</v>
      </c>
      <c r="AE28" s="98">
        <f t="shared" si="3"/>
        <v>23500</v>
      </c>
      <c r="AF28" s="78">
        <f t="shared" si="3"/>
        <v>0</v>
      </c>
      <c r="AG28" s="77">
        <f t="shared" si="3"/>
        <v>0</v>
      </c>
      <c r="AH28" s="98">
        <f t="shared" si="3"/>
        <v>2000</v>
      </c>
      <c r="AI28" s="78">
        <f t="shared" si="3"/>
        <v>0</v>
      </c>
      <c r="AJ28" s="77">
        <f t="shared" si="3"/>
        <v>0</v>
      </c>
      <c r="AK28" s="98">
        <f t="shared" si="3"/>
        <v>1505500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68595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68595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68595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68595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361533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361533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381533</v>
      </c>
      <c r="BS51" s="78">
        <f>BS49+BS50</f>
        <v>0</v>
      </c>
      <c r="BT51" s="77">
        <f>BT49+BT50</f>
        <v>0</v>
      </c>
      <c r="BU51" s="85"/>
      <c r="BV51" s="85">
        <f>BV49+BV50</f>
        <v>381533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531423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82975</v>
      </c>
      <c r="K53" s="86">
        <f t="shared" si="11"/>
        <v>0</v>
      </c>
      <c r="L53" s="86">
        <f t="shared" si="11"/>
        <v>0</v>
      </c>
      <c r="M53" s="86">
        <f t="shared" si="11"/>
        <v>160825</v>
      </c>
      <c r="N53" s="86">
        <f t="shared" si="11"/>
        <v>0</v>
      </c>
      <c r="O53" s="86">
        <f t="shared" si="11"/>
        <v>0</v>
      </c>
      <c r="P53" s="86">
        <f t="shared" si="11"/>
        <v>11895</v>
      </c>
      <c r="Q53" s="86">
        <f t="shared" si="11"/>
        <v>0</v>
      </c>
      <c r="R53" s="86">
        <f t="shared" si="11"/>
        <v>0</v>
      </c>
      <c r="S53" s="86">
        <f t="shared" si="11"/>
        <v>33550</v>
      </c>
      <c r="T53" s="86">
        <f t="shared" si="11"/>
        <v>0</v>
      </c>
      <c r="U53" s="86">
        <f t="shared" si="11"/>
        <v>0</v>
      </c>
      <c r="V53" s="86">
        <f t="shared" si="11"/>
        <v>4900</v>
      </c>
      <c r="W53" s="86">
        <f t="shared" si="11"/>
        <v>0</v>
      </c>
      <c r="X53" s="86">
        <f t="shared" si="11"/>
        <v>0</v>
      </c>
      <c r="Y53" s="86">
        <f t="shared" si="11"/>
        <v>10700</v>
      </c>
      <c r="Z53" s="86">
        <f t="shared" si="11"/>
        <v>0</v>
      </c>
      <c r="AA53" s="86">
        <f t="shared" si="11"/>
        <v>0</v>
      </c>
      <c r="AB53" s="86">
        <f t="shared" si="11"/>
        <v>386343</v>
      </c>
      <c r="AC53" s="86">
        <f t="shared" si="11"/>
        <v>0</v>
      </c>
      <c r="AD53" s="86">
        <f t="shared" si="11"/>
        <v>0</v>
      </c>
      <c r="AE53" s="86">
        <f t="shared" si="11"/>
        <v>176760</v>
      </c>
      <c r="AF53" s="86">
        <f t="shared" si="11"/>
        <v>0</v>
      </c>
      <c r="AG53" s="86">
        <f t="shared" si="11"/>
        <v>0</v>
      </c>
      <c r="AH53" s="86">
        <f t="shared" si="11"/>
        <v>4000</v>
      </c>
      <c r="AI53" s="86">
        <f t="shared" si="11"/>
        <v>0</v>
      </c>
      <c r="AJ53" s="86">
        <f t="shared" si="11"/>
        <v>0</v>
      </c>
      <c r="AK53" s="86">
        <f t="shared" si="11"/>
        <v>1612800</v>
      </c>
      <c r="AL53" s="86">
        <f t="shared" si="11"/>
        <v>0</v>
      </c>
      <c r="AM53" s="86">
        <f t="shared" si="11"/>
        <v>0</v>
      </c>
      <c r="AN53" s="86">
        <f t="shared" si="11"/>
        <v>4900</v>
      </c>
      <c r="AO53" s="86">
        <f t="shared" si="11"/>
        <v>0</v>
      </c>
      <c r="AP53" s="86">
        <f t="shared" si="11"/>
        <v>0</v>
      </c>
      <c r="AQ53" s="86">
        <f t="shared" si="11"/>
        <v>5550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118847.85</v>
      </c>
      <c r="BJ53" s="86">
        <f t="shared" si="11"/>
        <v>0</v>
      </c>
      <c r="BK53" s="86">
        <f t="shared" si="11"/>
        <v>0</v>
      </c>
      <c r="BL53" s="86">
        <f t="shared" si="11"/>
        <v>70370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381533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3899471.85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222923</v>
      </c>
      <c r="E10" s="89">
        <v>0</v>
      </c>
      <c r="F10" s="90"/>
      <c r="G10" s="88"/>
      <c r="H10" s="89"/>
      <c r="I10" s="90"/>
      <c r="J10" s="97">
        <v>77075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57788</v>
      </c>
      <c r="AF10" s="89">
        <v>0</v>
      </c>
      <c r="AG10" s="90"/>
      <c r="AH10" s="91"/>
      <c r="AI10" s="89"/>
      <c r="AJ10" s="90"/>
      <c r="AK10" s="91">
        <v>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357786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27987.5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400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28387.5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202345</v>
      </c>
      <c r="E12" s="89">
        <v>0</v>
      </c>
      <c r="F12" s="90"/>
      <c r="G12" s="88"/>
      <c r="H12" s="89"/>
      <c r="I12" s="90"/>
      <c r="J12" s="97">
        <v>5800</v>
      </c>
      <c r="K12" s="89">
        <v>0</v>
      </c>
      <c r="L12" s="101"/>
      <c r="M12" s="91">
        <v>149200</v>
      </c>
      <c r="N12" s="89">
        <v>0</v>
      </c>
      <c r="O12" s="90"/>
      <c r="P12" s="91">
        <v>7320</v>
      </c>
      <c r="Q12" s="89">
        <v>0</v>
      </c>
      <c r="R12" s="90"/>
      <c r="S12" s="91">
        <v>33550</v>
      </c>
      <c r="T12" s="89">
        <v>0</v>
      </c>
      <c r="U12" s="90"/>
      <c r="V12" s="91">
        <v>4000</v>
      </c>
      <c r="W12" s="89">
        <v>0</v>
      </c>
      <c r="X12" s="90"/>
      <c r="Y12" s="91">
        <v>10200</v>
      </c>
      <c r="Z12" s="89">
        <v>0</v>
      </c>
      <c r="AA12" s="90"/>
      <c r="AB12" s="91">
        <v>379197</v>
      </c>
      <c r="AC12" s="89">
        <v>0</v>
      </c>
      <c r="AD12" s="90"/>
      <c r="AE12" s="91">
        <v>84900</v>
      </c>
      <c r="AF12" s="89">
        <v>0</v>
      </c>
      <c r="AG12" s="90"/>
      <c r="AH12" s="91">
        <v>1550</v>
      </c>
      <c r="AI12" s="89">
        <v>0</v>
      </c>
      <c r="AJ12" s="90"/>
      <c r="AK12" s="91">
        <v>14100</v>
      </c>
      <c r="AL12" s="89">
        <v>0</v>
      </c>
      <c r="AM12" s="90"/>
      <c r="AN12" s="91">
        <v>4900</v>
      </c>
      <c r="AO12" s="89">
        <v>0</v>
      </c>
      <c r="AP12" s="90"/>
      <c r="AQ12" s="91">
        <v>550</v>
      </c>
      <c r="AR12" s="89">
        <v>0</v>
      </c>
      <c r="AS12" s="90"/>
      <c r="AT12" s="91"/>
      <c r="AU12" s="89"/>
      <c r="AV12" s="90"/>
      <c r="AW12" s="91">
        <v>2100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899712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47840</v>
      </c>
      <c r="E13" s="89">
        <v>0</v>
      </c>
      <c r="F13" s="90"/>
      <c r="G13" s="88"/>
      <c r="H13" s="89"/>
      <c r="I13" s="90"/>
      <c r="J13" s="97">
        <v>100</v>
      </c>
      <c r="K13" s="89">
        <v>0</v>
      </c>
      <c r="L13" s="101"/>
      <c r="M13" s="91">
        <v>7650</v>
      </c>
      <c r="N13" s="89">
        <v>0</v>
      </c>
      <c r="O13" s="90"/>
      <c r="P13" s="91">
        <v>3800</v>
      </c>
      <c r="Q13" s="89">
        <v>0</v>
      </c>
      <c r="R13" s="90"/>
      <c r="S13" s="91">
        <v>0</v>
      </c>
      <c r="T13" s="89">
        <v>0</v>
      </c>
      <c r="U13" s="90"/>
      <c r="V13" s="91">
        <v>900</v>
      </c>
      <c r="W13" s="89">
        <v>0</v>
      </c>
      <c r="X13" s="90"/>
      <c r="Y13" s="91">
        <v>500</v>
      </c>
      <c r="Z13" s="89">
        <v>0</v>
      </c>
      <c r="AA13" s="90"/>
      <c r="AB13" s="91">
        <v>4146</v>
      </c>
      <c r="AC13" s="89">
        <v>0</v>
      </c>
      <c r="AD13" s="90"/>
      <c r="AE13" s="91">
        <v>0</v>
      </c>
      <c r="AF13" s="89">
        <v>0</v>
      </c>
      <c r="AG13" s="90"/>
      <c r="AH13" s="91">
        <v>450</v>
      </c>
      <c r="AI13" s="89">
        <v>0</v>
      </c>
      <c r="AJ13" s="90"/>
      <c r="AK13" s="91">
        <v>90800</v>
      </c>
      <c r="AL13" s="89">
        <v>0</v>
      </c>
      <c r="AM13" s="90"/>
      <c r="AN13" s="91"/>
      <c r="AO13" s="89"/>
      <c r="AP13" s="90"/>
      <c r="AQ13" s="91">
        <v>5000</v>
      </c>
      <c r="AR13" s="89">
        <v>0</v>
      </c>
      <c r="AS13" s="90"/>
      <c r="AT13" s="91"/>
      <c r="AU13" s="89"/>
      <c r="AV13" s="90"/>
      <c r="AW13" s="97">
        <v>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161186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4405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3605</v>
      </c>
      <c r="N16" s="89">
        <v>0</v>
      </c>
      <c r="O16" s="90"/>
      <c r="P16" s="97">
        <v>730</v>
      </c>
      <c r="Q16" s="89">
        <v>0</v>
      </c>
      <c r="R16" s="101"/>
      <c r="S16" s="91">
        <v>0</v>
      </c>
      <c r="T16" s="89">
        <v>0</v>
      </c>
      <c r="U16" s="90"/>
      <c r="V16" s="91"/>
      <c r="W16" s="89"/>
      <c r="X16" s="90"/>
      <c r="Y16" s="97">
        <v>0</v>
      </c>
      <c r="Z16" s="89">
        <v>0</v>
      </c>
      <c r="AA16" s="101"/>
      <c r="AB16" s="91">
        <v>0</v>
      </c>
      <c r="AC16" s="89">
        <v>0</v>
      </c>
      <c r="AD16" s="90"/>
      <c r="AE16" s="97">
        <v>9555</v>
      </c>
      <c r="AF16" s="89">
        <v>0</v>
      </c>
      <c r="AG16" s="101"/>
      <c r="AH16" s="97"/>
      <c r="AI16" s="89"/>
      <c r="AJ16" s="101"/>
      <c r="AK16" s="97">
        <v>2140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1675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22110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>
        <v>0</v>
      </c>
      <c r="E17" s="89">
        <v>0</v>
      </c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810</v>
      </c>
      <c r="E18" s="89">
        <v>0</v>
      </c>
      <c r="F18" s="90"/>
      <c r="G18" s="88"/>
      <c r="H18" s="89"/>
      <c r="I18" s="90"/>
      <c r="J18" s="97">
        <v>0</v>
      </c>
      <c r="K18" s="89">
        <v>0</v>
      </c>
      <c r="L18" s="101"/>
      <c r="M18" s="97">
        <v>50</v>
      </c>
      <c r="N18" s="89">
        <v>0</v>
      </c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>
        <v>200</v>
      </c>
      <c r="AF18" s="89">
        <v>0</v>
      </c>
      <c r="AG18" s="101"/>
      <c r="AH18" s="97"/>
      <c r="AI18" s="89"/>
      <c r="AJ18" s="101"/>
      <c r="AK18" s="97">
        <v>0</v>
      </c>
      <c r="AL18" s="89">
        <v>0</v>
      </c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1060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2000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>
        <v>0</v>
      </c>
      <c r="T19" s="89">
        <v>0</v>
      </c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131977.35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133977.35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508310.5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82975</v>
      </c>
      <c r="K20" s="78">
        <f t="shared" si="1"/>
        <v>0</v>
      </c>
      <c r="L20" s="77">
        <f t="shared" si="1"/>
        <v>0</v>
      </c>
      <c r="M20" s="98">
        <f t="shared" si="1"/>
        <v>160505</v>
      </c>
      <c r="N20" s="78">
        <f t="shared" si="1"/>
        <v>0</v>
      </c>
      <c r="O20" s="77">
        <f t="shared" si="1"/>
        <v>0</v>
      </c>
      <c r="P20" s="98">
        <f t="shared" si="1"/>
        <v>11850</v>
      </c>
      <c r="Q20" s="78">
        <f t="shared" si="1"/>
        <v>0</v>
      </c>
      <c r="R20" s="77">
        <f t="shared" si="1"/>
        <v>0</v>
      </c>
      <c r="S20" s="98">
        <f t="shared" si="1"/>
        <v>33550</v>
      </c>
      <c r="T20" s="78">
        <f t="shared" si="1"/>
        <v>0</v>
      </c>
      <c r="U20" s="77">
        <f t="shared" si="1"/>
        <v>0</v>
      </c>
      <c r="V20" s="98">
        <f t="shared" si="1"/>
        <v>4900</v>
      </c>
      <c r="W20" s="78">
        <f t="shared" si="1"/>
        <v>0</v>
      </c>
      <c r="X20" s="77">
        <f t="shared" si="1"/>
        <v>0</v>
      </c>
      <c r="Y20" s="98">
        <f t="shared" si="1"/>
        <v>10700</v>
      </c>
      <c r="Z20" s="78">
        <f t="shared" si="1"/>
        <v>0</v>
      </c>
      <c r="AA20" s="77">
        <f t="shared" si="1"/>
        <v>0</v>
      </c>
      <c r="AB20" s="98">
        <f t="shared" si="1"/>
        <v>383343</v>
      </c>
      <c r="AC20" s="78">
        <f t="shared" si="1"/>
        <v>0</v>
      </c>
      <c r="AD20" s="77">
        <f t="shared" si="1"/>
        <v>0</v>
      </c>
      <c r="AE20" s="98">
        <f t="shared" si="1"/>
        <v>152843</v>
      </c>
      <c r="AF20" s="78">
        <f t="shared" si="1"/>
        <v>0</v>
      </c>
      <c r="AG20" s="77">
        <f t="shared" si="1"/>
        <v>0</v>
      </c>
      <c r="AH20" s="98">
        <f t="shared" si="1"/>
        <v>2000</v>
      </c>
      <c r="AI20" s="78">
        <f t="shared" si="1"/>
        <v>0</v>
      </c>
      <c r="AJ20" s="77">
        <f t="shared" si="1"/>
        <v>0</v>
      </c>
      <c r="AK20" s="98">
        <f t="shared" si="1"/>
        <v>107040</v>
      </c>
      <c r="AL20" s="78">
        <f t="shared" si="1"/>
        <v>0</v>
      </c>
      <c r="AM20" s="77">
        <f t="shared" si="1"/>
        <v>0</v>
      </c>
      <c r="AN20" s="98">
        <f t="shared" si="1"/>
        <v>4900</v>
      </c>
      <c r="AO20" s="78">
        <f t="shared" si="1"/>
        <v>0</v>
      </c>
      <c r="AP20" s="77">
        <f t="shared" si="1"/>
        <v>0</v>
      </c>
      <c r="AQ20" s="98">
        <f t="shared" si="1"/>
        <v>5550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2100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131977.35</v>
      </c>
      <c r="BJ20" s="78">
        <f t="shared" si="1"/>
        <v>0</v>
      </c>
      <c r="BK20" s="77">
        <f t="shared" si="1"/>
        <v>0</v>
      </c>
      <c r="BL20" s="98">
        <f t="shared" si="1"/>
        <v>1675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1604218.85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26000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3000</v>
      </c>
      <c r="AC24" s="89">
        <v>0</v>
      </c>
      <c r="AD24" s="101"/>
      <c r="AE24" s="97">
        <v>23500</v>
      </c>
      <c r="AF24" s="89">
        <v>0</v>
      </c>
      <c r="AG24" s="101"/>
      <c r="AH24" s="97">
        <v>2000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>
        <v>0</v>
      </c>
      <c r="AU24" s="89">
        <v>0</v>
      </c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>
        <v>0</v>
      </c>
      <c r="BJ24" s="89">
        <v>0</v>
      </c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54500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5500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5500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26000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3000</v>
      </c>
      <c r="AC28" s="78">
        <f t="shared" si="3"/>
        <v>0</v>
      </c>
      <c r="AD28" s="77">
        <f t="shared" si="3"/>
        <v>0</v>
      </c>
      <c r="AE28" s="98">
        <f t="shared" si="3"/>
        <v>23500</v>
      </c>
      <c r="AF28" s="78">
        <f t="shared" si="3"/>
        <v>0</v>
      </c>
      <c r="AG28" s="77">
        <f t="shared" si="3"/>
        <v>0</v>
      </c>
      <c r="AH28" s="98">
        <f t="shared" si="3"/>
        <v>2000</v>
      </c>
      <c r="AI28" s="78">
        <f t="shared" si="3"/>
        <v>0</v>
      </c>
      <c r="AJ28" s="77">
        <f t="shared" si="3"/>
        <v>0</v>
      </c>
      <c r="AK28" s="98">
        <f t="shared" si="3"/>
        <v>5500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53720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53720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53720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53720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300000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300000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300000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300000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361533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361533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381533</v>
      </c>
      <c r="BS51" s="78">
        <f>BS49+BS50</f>
        <v>0</v>
      </c>
      <c r="BT51" s="77">
        <f>BT49+BT50</f>
        <v>0</v>
      </c>
      <c r="BU51" s="85"/>
      <c r="BV51" s="85">
        <f>BV49+BV50</f>
        <v>381533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534310.5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82975</v>
      </c>
      <c r="K53" s="86">
        <f t="shared" si="11"/>
        <v>0</v>
      </c>
      <c r="L53" s="86">
        <f t="shared" si="11"/>
        <v>0</v>
      </c>
      <c r="M53" s="86">
        <f t="shared" si="11"/>
        <v>160505</v>
      </c>
      <c r="N53" s="86">
        <f t="shared" si="11"/>
        <v>0</v>
      </c>
      <c r="O53" s="86">
        <f t="shared" si="11"/>
        <v>0</v>
      </c>
      <c r="P53" s="86">
        <f t="shared" si="11"/>
        <v>11850</v>
      </c>
      <c r="Q53" s="86">
        <f t="shared" si="11"/>
        <v>0</v>
      </c>
      <c r="R53" s="86">
        <f t="shared" si="11"/>
        <v>0</v>
      </c>
      <c r="S53" s="86">
        <f t="shared" si="11"/>
        <v>33550</v>
      </c>
      <c r="T53" s="86">
        <f t="shared" si="11"/>
        <v>0</v>
      </c>
      <c r="U53" s="86">
        <f t="shared" si="11"/>
        <v>0</v>
      </c>
      <c r="V53" s="86">
        <f t="shared" si="11"/>
        <v>4900</v>
      </c>
      <c r="W53" s="86">
        <f t="shared" si="11"/>
        <v>0</v>
      </c>
      <c r="X53" s="86">
        <f t="shared" si="11"/>
        <v>0</v>
      </c>
      <c r="Y53" s="86">
        <f t="shared" si="11"/>
        <v>10700</v>
      </c>
      <c r="Z53" s="86">
        <f t="shared" si="11"/>
        <v>0</v>
      </c>
      <c r="AA53" s="86">
        <f t="shared" si="11"/>
        <v>0</v>
      </c>
      <c r="AB53" s="86">
        <f t="shared" si="11"/>
        <v>386343</v>
      </c>
      <c r="AC53" s="86">
        <f t="shared" si="11"/>
        <v>0</v>
      </c>
      <c r="AD53" s="86">
        <f t="shared" si="11"/>
        <v>0</v>
      </c>
      <c r="AE53" s="86">
        <f t="shared" si="11"/>
        <v>176343</v>
      </c>
      <c r="AF53" s="86">
        <f t="shared" si="11"/>
        <v>0</v>
      </c>
      <c r="AG53" s="86">
        <f t="shared" si="11"/>
        <v>0</v>
      </c>
      <c r="AH53" s="86">
        <f t="shared" si="11"/>
        <v>4000</v>
      </c>
      <c r="AI53" s="86">
        <f t="shared" si="11"/>
        <v>0</v>
      </c>
      <c r="AJ53" s="86">
        <f t="shared" si="11"/>
        <v>0</v>
      </c>
      <c r="AK53" s="86">
        <f t="shared" si="11"/>
        <v>112540</v>
      </c>
      <c r="AL53" s="86">
        <f t="shared" si="11"/>
        <v>0</v>
      </c>
      <c r="AM53" s="86">
        <f t="shared" si="11"/>
        <v>0</v>
      </c>
      <c r="AN53" s="86">
        <f t="shared" si="11"/>
        <v>4900</v>
      </c>
      <c r="AO53" s="86">
        <f t="shared" si="11"/>
        <v>0</v>
      </c>
      <c r="AP53" s="86">
        <f t="shared" si="11"/>
        <v>0</v>
      </c>
      <c r="AQ53" s="86">
        <f t="shared" si="11"/>
        <v>5550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2100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131977.35</v>
      </c>
      <c r="BJ53" s="86">
        <f t="shared" si="11"/>
        <v>0</v>
      </c>
      <c r="BK53" s="86">
        <f t="shared" si="11"/>
        <v>0</v>
      </c>
      <c r="BL53" s="86">
        <f t="shared" si="11"/>
        <v>55395</v>
      </c>
      <c r="BM53" s="86">
        <f t="shared" si="11"/>
        <v>0</v>
      </c>
      <c r="BN53" s="86">
        <f t="shared" si="11"/>
        <v>0</v>
      </c>
      <c r="BO53" s="86">
        <f t="shared" si="11"/>
        <v>300000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381533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2399471.85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2022-06-23T08:47:08Z</dcterms:modified>
  <cp:category/>
  <cp:version/>
  <cp:contentType/>
  <cp:contentStatus/>
</cp:coreProperties>
</file>