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<sst xmlns="http://schemas.openxmlformats.org/spreadsheetml/2006/main" count="870" uniqueCount="151">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</sst>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318000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1147374</v>
      </c>
      <c r="E10" s="45">
        <v>1674877.73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262000</v>
      </c>
      <c r="E14" s="45">
        <v>322497.87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1409374</v>
      </c>
      <c r="E16" s="51">
        <f>E10+E11+E12+E13+E14+E15</f>
        <v>1997375.6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80300</v>
      </c>
      <c r="E18" s="45">
        <v>82422.84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80300</v>
      </c>
      <c r="E23" s="51">
        <f>E18+E19+E20+E21+E22</f>
        <v>82422.84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194930</v>
      </c>
      <c r="E25" s="45">
        <v>217582.92</v>
      </c>
    </row>
    <row r="26" spans="2:5" ht="15">
      <c r="B26" s="13">
        <v>30200</v>
      </c>
      <c r="C26" s="54" t="s">
        <v>28</v>
      </c>
      <c r="D26" s="39">
        <v>5000</v>
      </c>
      <c r="E26" s="45">
        <v>11795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1000</v>
      </c>
      <c r="E28" s="45">
        <v>1000</v>
      </c>
    </row>
    <row r="29" spans="2:5" ht="15">
      <c r="B29" s="13">
        <v>30500</v>
      </c>
      <c r="C29" s="54" t="s">
        <v>31</v>
      </c>
      <c r="D29" s="60">
        <v>11840</v>
      </c>
      <c r="E29" s="50">
        <v>12770</v>
      </c>
    </row>
    <row r="30" spans="2:5" ht="15.75" thickBot="1">
      <c r="B30" s="16">
        <v>30000</v>
      </c>
      <c r="C30" s="15" t="s">
        <v>32</v>
      </c>
      <c r="D30" s="48">
        <f>D25+D26+D27+D28+D29</f>
        <v>212870</v>
      </c>
      <c r="E30" s="51">
        <f>E25+E26+E27+E28+E29</f>
        <v>243247.92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432972.21</v>
      </c>
      <c r="E33" s="59">
        <v>503932.21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30000</v>
      </c>
      <c r="E35" s="45">
        <v>30000</v>
      </c>
    </row>
    <row r="36" spans="2:5" ht="15">
      <c r="B36" s="13">
        <v>40500</v>
      </c>
      <c r="C36" s="54" t="s">
        <v>39</v>
      </c>
      <c r="D36" s="49">
        <v>30000</v>
      </c>
      <c r="E36" s="50">
        <v>30000</v>
      </c>
    </row>
    <row r="37" spans="2:5" ht="15.75" thickBot="1">
      <c r="B37" s="16">
        <v>40000</v>
      </c>
      <c r="C37" s="15" t="s">
        <v>40</v>
      </c>
      <c r="D37" s="48">
        <f>D32+D33+D34+D35+D36</f>
        <v>492972.21</v>
      </c>
      <c r="E37" s="51">
        <f>E32+E33+E34+E35+E36</f>
        <v>563932.21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9646.85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9646.85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>
        <v>516251.6</v>
      </c>
    </row>
    <row r="55" spans="2:5" ht="15">
      <c r="B55" s="13">
        <v>90200</v>
      </c>
      <c r="C55" s="54" t="s">
        <v>62</v>
      </c>
      <c r="D55" s="61">
        <v>65000</v>
      </c>
      <c r="E55" s="62">
        <v>67736.79000000001</v>
      </c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583988.39</v>
      </c>
    </row>
    <row r="57" spans="2:5" ht="16.5" thickBot="1" thickTop="1">
      <c r="B57" s="109" t="s">
        <v>64</v>
      </c>
      <c r="C57" s="110"/>
      <c r="D57" s="52">
        <f>D16+D23+D30+D37+D43+D49+D52+D56</f>
        <v>3021149.21</v>
      </c>
      <c r="E57" s="55">
        <f>E16+E23+E30+E37+E43+E49+E52+E56</f>
        <v>3780613.8100000005</v>
      </c>
    </row>
    <row r="58" spans="2:5" ht="16.5" thickBot="1" thickTop="1">
      <c r="B58" s="109" t="s">
        <v>65</v>
      </c>
      <c r="C58" s="110"/>
      <c r="D58" s="52">
        <f>D57+D5+D6+D7+D8</f>
        <v>3021149.21</v>
      </c>
      <c r="E58" s="55">
        <f>E57+E5+E6+E7+E8</f>
        <v>4098613.8100000005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1141874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1403874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194930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11840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212870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3040000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3100000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/>
    </row>
    <row r="55" spans="2:5" ht="15">
      <c r="B55" s="13">
        <v>90200</v>
      </c>
      <c r="C55" s="54" t="s">
        <v>62</v>
      </c>
      <c r="D55" s="61">
        <v>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5621627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5621627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1136874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1398874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79250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194930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11840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212870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460633</v>
      </c>
      <c r="E54" s="45"/>
    </row>
    <row r="55" spans="2:5" ht="15">
      <c r="B55" s="13">
        <v>90200</v>
      </c>
      <c r="C55" s="54" t="s">
        <v>62</v>
      </c>
      <c r="D55" s="61">
        <v>65000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525633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2576627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2576627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238455</v>
      </c>
      <c r="E10" s="89">
        <v>0</v>
      </c>
      <c r="F10" s="90">
        <v>294561.32000000007</v>
      </c>
      <c r="G10" s="88"/>
      <c r="H10" s="89"/>
      <c r="I10" s="90"/>
      <c r="J10" s="97">
        <v>72145</v>
      </c>
      <c r="K10" s="89">
        <v>0</v>
      </c>
      <c r="L10" s="101">
        <v>91646.26999999999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56178</v>
      </c>
      <c r="AF10" s="89">
        <v>0</v>
      </c>
      <c r="AG10" s="90">
        <v>70584.35</v>
      </c>
      <c r="AH10" s="91"/>
      <c r="AI10" s="89"/>
      <c r="AJ10" s="90"/>
      <c r="AK10" s="91">
        <v>1150</v>
      </c>
      <c r="AL10" s="89">
        <v>0</v>
      </c>
      <c r="AM10" s="90">
        <v>1150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367928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457941.94000000006</v>
      </c>
    </row>
    <row r="11" spans="2:76" ht="15">
      <c r="B11" s="13">
        <v>102</v>
      </c>
      <c r="C11" s="25" t="s">
        <v>92</v>
      </c>
      <c r="D11" s="88">
        <v>31986</v>
      </c>
      <c r="E11" s="89">
        <v>0</v>
      </c>
      <c r="F11" s="90">
        <v>41372.96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400</v>
      </c>
      <c r="AF11" s="89">
        <v>0</v>
      </c>
      <c r="AG11" s="90">
        <v>493.4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32386</v>
      </c>
      <c r="BW11" s="77">
        <f t="shared" si="1"/>
        <v>0</v>
      </c>
      <c r="BX11" s="79">
        <f t="shared" si="2"/>
        <v>41866.36</v>
      </c>
    </row>
    <row r="12" spans="2:76" ht="15">
      <c r="B12" s="13">
        <v>103</v>
      </c>
      <c r="C12" s="25" t="s">
        <v>93</v>
      </c>
      <c r="D12" s="88">
        <v>185266</v>
      </c>
      <c r="E12" s="89">
        <v>0</v>
      </c>
      <c r="F12" s="90">
        <v>261859.27000000005</v>
      </c>
      <c r="G12" s="88"/>
      <c r="H12" s="89"/>
      <c r="I12" s="90"/>
      <c r="J12" s="97">
        <v>7700</v>
      </c>
      <c r="K12" s="89">
        <v>0</v>
      </c>
      <c r="L12" s="101">
        <v>9360.19</v>
      </c>
      <c r="M12" s="91">
        <v>151095</v>
      </c>
      <c r="N12" s="89">
        <v>0</v>
      </c>
      <c r="O12" s="90">
        <v>215103.85</v>
      </c>
      <c r="P12" s="91">
        <v>6800</v>
      </c>
      <c r="Q12" s="89">
        <v>0</v>
      </c>
      <c r="R12" s="90">
        <v>10500.560000000001</v>
      </c>
      <c r="S12" s="91">
        <v>35050</v>
      </c>
      <c r="T12" s="89">
        <v>0</v>
      </c>
      <c r="U12" s="90">
        <v>65663.31999999999</v>
      </c>
      <c r="V12" s="91">
        <v>4000</v>
      </c>
      <c r="W12" s="89">
        <v>0</v>
      </c>
      <c r="X12" s="90">
        <v>4000</v>
      </c>
      <c r="Y12" s="91">
        <v>10500</v>
      </c>
      <c r="Z12" s="89">
        <v>0</v>
      </c>
      <c r="AA12" s="90">
        <v>22902.59</v>
      </c>
      <c r="AB12" s="91">
        <v>403681</v>
      </c>
      <c r="AC12" s="89">
        <v>0</v>
      </c>
      <c r="AD12" s="90">
        <v>477338.38</v>
      </c>
      <c r="AE12" s="91">
        <v>92750</v>
      </c>
      <c r="AF12" s="89">
        <v>0</v>
      </c>
      <c r="AG12" s="90">
        <v>110892.63999999998</v>
      </c>
      <c r="AH12" s="91">
        <v>1450</v>
      </c>
      <c r="AI12" s="89">
        <v>0</v>
      </c>
      <c r="AJ12" s="90">
        <v>1900</v>
      </c>
      <c r="AK12" s="91">
        <v>13500</v>
      </c>
      <c r="AL12" s="89">
        <v>0</v>
      </c>
      <c r="AM12" s="90">
        <v>15544.75</v>
      </c>
      <c r="AN12" s="91">
        <v>4800</v>
      </c>
      <c r="AO12" s="89">
        <v>0</v>
      </c>
      <c r="AP12" s="90">
        <v>6497.78</v>
      </c>
      <c r="AQ12" s="91">
        <v>2000</v>
      </c>
      <c r="AR12" s="89">
        <v>0</v>
      </c>
      <c r="AS12" s="90">
        <v>2103.27</v>
      </c>
      <c r="AT12" s="91"/>
      <c r="AU12" s="89"/>
      <c r="AV12" s="90"/>
      <c r="AW12" s="91">
        <v>2100</v>
      </c>
      <c r="AX12" s="89">
        <v>0</v>
      </c>
      <c r="AY12" s="90">
        <v>2100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920692</v>
      </c>
      <c r="BW12" s="77">
        <f t="shared" si="1"/>
        <v>0</v>
      </c>
      <c r="BX12" s="79">
        <f t="shared" si="2"/>
        <v>1205766.6</v>
      </c>
    </row>
    <row r="13" spans="2:76" ht="15">
      <c r="B13" s="13">
        <v>104</v>
      </c>
      <c r="C13" s="25" t="s">
        <v>19</v>
      </c>
      <c r="D13" s="88">
        <v>45280</v>
      </c>
      <c r="E13" s="89">
        <v>0</v>
      </c>
      <c r="F13" s="90">
        <v>58625.03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7300</v>
      </c>
      <c r="N13" s="89">
        <v>0</v>
      </c>
      <c r="O13" s="90">
        <v>12724.25</v>
      </c>
      <c r="P13" s="91">
        <v>3300</v>
      </c>
      <c r="Q13" s="89">
        <v>0</v>
      </c>
      <c r="R13" s="90">
        <v>3300</v>
      </c>
      <c r="S13" s="91">
        <v>0</v>
      </c>
      <c r="T13" s="89">
        <v>0</v>
      </c>
      <c r="U13" s="90">
        <v>1067.5</v>
      </c>
      <c r="V13" s="91">
        <v>900</v>
      </c>
      <c r="W13" s="89">
        <v>0</v>
      </c>
      <c r="X13" s="90">
        <v>1950</v>
      </c>
      <c r="Y13" s="91">
        <v>1000</v>
      </c>
      <c r="Z13" s="89">
        <v>0</v>
      </c>
      <c r="AA13" s="90">
        <v>1000</v>
      </c>
      <c r="AB13" s="91">
        <v>3300</v>
      </c>
      <c r="AC13" s="89">
        <v>0</v>
      </c>
      <c r="AD13" s="90">
        <v>3600</v>
      </c>
      <c r="AE13" s="91">
        <v>0</v>
      </c>
      <c r="AF13" s="89">
        <v>0</v>
      </c>
      <c r="AG13" s="90">
        <v>0</v>
      </c>
      <c r="AH13" s="91">
        <v>450</v>
      </c>
      <c r="AI13" s="89">
        <v>0</v>
      </c>
      <c r="AJ13" s="90">
        <v>1850</v>
      </c>
      <c r="AK13" s="91">
        <v>95400</v>
      </c>
      <c r="AL13" s="89">
        <v>0</v>
      </c>
      <c r="AM13" s="90">
        <v>101918.65000000001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156930</v>
      </c>
      <c r="BW13" s="77">
        <f t="shared" si="1"/>
        <v>0</v>
      </c>
      <c r="BX13" s="79">
        <f t="shared" si="2"/>
        <v>186035.43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10200</v>
      </c>
      <c r="E16" s="89">
        <v>0</v>
      </c>
      <c r="F16" s="90">
        <v>15681.699999999999</v>
      </c>
      <c r="G16" s="88"/>
      <c r="H16" s="89"/>
      <c r="I16" s="90"/>
      <c r="J16" s="97"/>
      <c r="K16" s="89"/>
      <c r="L16" s="101"/>
      <c r="M16" s="91">
        <v>5000</v>
      </c>
      <c r="N16" s="89">
        <v>0</v>
      </c>
      <c r="O16" s="90">
        <v>7589.41</v>
      </c>
      <c r="P16" s="97">
        <v>1495</v>
      </c>
      <c r="Q16" s="89">
        <v>0</v>
      </c>
      <c r="R16" s="101">
        <v>2530.15</v>
      </c>
      <c r="S16" s="91">
        <v>0</v>
      </c>
      <c r="T16" s="89">
        <v>0</v>
      </c>
      <c r="U16" s="90">
        <v>0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14380</v>
      </c>
      <c r="AF16" s="89">
        <v>0</v>
      </c>
      <c r="AG16" s="101">
        <v>21490.44</v>
      </c>
      <c r="AH16" s="97"/>
      <c r="AI16" s="89"/>
      <c r="AJ16" s="101"/>
      <c r="AK16" s="97">
        <v>5270</v>
      </c>
      <c r="AL16" s="89">
        <v>0</v>
      </c>
      <c r="AM16" s="101">
        <v>7579.219999999999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36345</v>
      </c>
      <c r="BW16" s="77">
        <f t="shared" si="1"/>
        <v>0</v>
      </c>
      <c r="BX16" s="79">
        <f t="shared" si="2"/>
        <v>54870.92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850</v>
      </c>
      <c r="E18" s="89">
        <v>0</v>
      </c>
      <c r="F18" s="90">
        <v>850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50</v>
      </c>
      <c r="N18" s="89">
        <v>0</v>
      </c>
      <c r="O18" s="101">
        <v>50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>
        <v>500</v>
      </c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</v>
      </c>
      <c r="BW18" s="77">
        <f t="shared" si="1"/>
        <v>0</v>
      </c>
      <c r="BX18" s="79">
        <f t="shared" si="2"/>
        <v>1400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83613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83613</v>
      </c>
      <c r="BW19" s="77">
        <f t="shared" si="1"/>
        <v>0</v>
      </c>
      <c r="BX19" s="79">
        <f t="shared" si="2"/>
        <v>50000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512037</v>
      </c>
      <c r="E20" s="78">
        <f t="shared" si="3"/>
        <v>0</v>
      </c>
      <c r="F20" s="79">
        <f t="shared" si="3"/>
        <v>672950.2800000001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79845</v>
      </c>
      <c r="K20" s="78">
        <f t="shared" si="3"/>
        <v>0</v>
      </c>
      <c r="L20" s="77">
        <f t="shared" si="3"/>
        <v>101006.45999999999</v>
      </c>
      <c r="M20" s="98">
        <f t="shared" si="3"/>
        <v>163445</v>
      </c>
      <c r="N20" s="78">
        <f t="shared" si="3"/>
        <v>0</v>
      </c>
      <c r="O20" s="77">
        <f t="shared" si="3"/>
        <v>235467.51</v>
      </c>
      <c r="P20" s="98">
        <f t="shared" si="3"/>
        <v>11595</v>
      </c>
      <c r="Q20" s="78">
        <f t="shared" si="3"/>
        <v>0</v>
      </c>
      <c r="R20" s="77">
        <f t="shared" si="3"/>
        <v>16330.710000000001</v>
      </c>
      <c r="S20" s="98">
        <f t="shared" si="3"/>
        <v>35050</v>
      </c>
      <c r="T20" s="78">
        <f t="shared" si="3"/>
        <v>0</v>
      </c>
      <c r="U20" s="77">
        <f t="shared" si="3"/>
        <v>66730.81999999999</v>
      </c>
      <c r="V20" s="98">
        <f t="shared" si="3"/>
        <v>4900</v>
      </c>
      <c r="W20" s="78">
        <f t="shared" si="3"/>
        <v>0</v>
      </c>
      <c r="X20" s="77">
        <f t="shared" si="3"/>
        <v>5950</v>
      </c>
      <c r="Y20" s="98">
        <f t="shared" si="3"/>
        <v>11500</v>
      </c>
      <c r="Z20" s="78">
        <f t="shared" si="3"/>
        <v>0</v>
      </c>
      <c r="AA20" s="77">
        <f t="shared" si="3"/>
        <v>23902.59</v>
      </c>
      <c r="AB20" s="98">
        <f t="shared" si="3"/>
        <v>406981</v>
      </c>
      <c r="AC20" s="78">
        <f t="shared" si="3"/>
        <v>0</v>
      </c>
      <c r="AD20" s="77">
        <f t="shared" si="3"/>
        <v>480938.38</v>
      </c>
      <c r="AE20" s="98">
        <f t="shared" si="3"/>
        <v>164208</v>
      </c>
      <c r="AF20" s="78">
        <f t="shared" si="3"/>
        <v>0</v>
      </c>
      <c r="AG20" s="77">
        <f t="shared" si="3"/>
        <v>203960.83</v>
      </c>
      <c r="AH20" s="98">
        <f t="shared" si="3"/>
        <v>1900</v>
      </c>
      <c r="AI20" s="78">
        <f t="shared" si="3"/>
        <v>0</v>
      </c>
      <c r="AJ20" s="77">
        <f t="shared" si="3"/>
        <v>3750</v>
      </c>
      <c r="AK20" s="98">
        <f t="shared" si="3"/>
        <v>115320</v>
      </c>
      <c r="AL20" s="78">
        <f t="shared" si="3"/>
        <v>0</v>
      </c>
      <c r="AM20" s="77">
        <f t="shared" si="3"/>
        <v>126192.62000000001</v>
      </c>
      <c r="AN20" s="98">
        <f t="shared" si="3"/>
        <v>4800</v>
      </c>
      <c r="AO20" s="78">
        <f t="shared" si="3"/>
        <v>0</v>
      </c>
      <c r="AP20" s="77">
        <f t="shared" si="3"/>
        <v>6497.78</v>
      </c>
      <c r="AQ20" s="98">
        <f t="shared" si="3"/>
        <v>2000</v>
      </c>
      <c r="AR20" s="78">
        <f t="shared" si="3"/>
        <v>0</v>
      </c>
      <c r="AS20" s="77">
        <f t="shared" si="3"/>
        <v>2103.27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2100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83613</v>
      </c>
      <c r="BJ20" s="78">
        <f t="shared" si="3"/>
        <v>0</v>
      </c>
      <c r="BK20" s="77">
        <f t="shared" si="3"/>
        <v>50000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1599294</v>
      </c>
      <c r="BW20" s="77">
        <f>BW10+BW11+BW12+BW13+BW14+BW15+BW16+BW17+BW18+BW19</f>
        <v>0</v>
      </c>
      <c r="BX20" s="95">
        <f>BX10+BX11+BX12+BX13+BX14+BX15+BX16+BX17+BX18+BX19</f>
        <v>1997881.25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25500</v>
      </c>
      <c r="E24" s="89">
        <v>0</v>
      </c>
      <c r="F24" s="90">
        <v>34372.270000000004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644.53</v>
      </c>
      <c r="P24" s="97">
        <v>0</v>
      </c>
      <c r="Q24" s="89">
        <v>0</v>
      </c>
      <c r="R24" s="101">
        <v>78230.07999999999</v>
      </c>
      <c r="S24" s="97">
        <v>0</v>
      </c>
      <c r="T24" s="89">
        <v>0</v>
      </c>
      <c r="U24" s="101">
        <v>0</v>
      </c>
      <c r="V24" s="97"/>
      <c r="W24" s="89"/>
      <c r="X24" s="101"/>
      <c r="Y24" s="97"/>
      <c r="Z24" s="89"/>
      <c r="AA24" s="101"/>
      <c r="AB24" s="97">
        <v>316000</v>
      </c>
      <c r="AC24" s="89">
        <v>0</v>
      </c>
      <c r="AD24" s="101">
        <v>327929.16</v>
      </c>
      <c r="AE24" s="97">
        <v>142972.21000000002</v>
      </c>
      <c r="AF24" s="89">
        <v>0</v>
      </c>
      <c r="AG24" s="101">
        <v>184442.29</v>
      </c>
      <c r="AH24" s="97">
        <v>1000</v>
      </c>
      <c r="AI24" s="89">
        <v>0</v>
      </c>
      <c r="AJ24" s="101">
        <v>1000</v>
      </c>
      <c r="AK24" s="97">
        <v>0</v>
      </c>
      <c r="AL24" s="89">
        <v>0</v>
      </c>
      <c r="AM24" s="101">
        <v>11997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485472.21</v>
      </c>
      <c r="BW24" s="77">
        <f t="shared" si="4"/>
        <v>0</v>
      </c>
      <c r="BX24" s="79">
        <f t="shared" si="4"/>
        <v>638615.33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>
        <v>2000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>
        <v>5500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4000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7500</v>
      </c>
      <c r="BW25" s="77">
        <f t="shared" si="4"/>
        <v>0</v>
      </c>
      <c r="BX25" s="79">
        <f t="shared" si="4"/>
        <v>11500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27500</v>
      </c>
      <c r="E28" s="78">
        <f t="shared" si="5"/>
        <v>0</v>
      </c>
      <c r="F28" s="79">
        <f t="shared" si="5"/>
        <v>36372.270000000004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644.53</v>
      </c>
      <c r="P28" s="98">
        <f t="shared" si="5"/>
        <v>0</v>
      </c>
      <c r="Q28" s="78">
        <f t="shared" si="5"/>
        <v>0</v>
      </c>
      <c r="R28" s="77">
        <f t="shared" si="5"/>
        <v>78230.07999999999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316000</v>
      </c>
      <c r="AC28" s="78">
        <f t="shared" si="5"/>
        <v>0</v>
      </c>
      <c r="AD28" s="77">
        <f t="shared" si="5"/>
        <v>327929.16</v>
      </c>
      <c r="AE28" s="98">
        <f t="shared" si="5"/>
        <v>142972.21000000002</v>
      </c>
      <c r="AF28" s="78">
        <f t="shared" si="5"/>
        <v>0</v>
      </c>
      <c r="AG28" s="77">
        <f t="shared" si="5"/>
        <v>184442.29</v>
      </c>
      <c r="AH28" s="98">
        <f t="shared" si="5"/>
        <v>1000</v>
      </c>
      <c r="AI28" s="78">
        <f t="shared" si="5"/>
        <v>0</v>
      </c>
      <c r="AJ28" s="77">
        <f aca="true" t="shared" si="6" ref="AJ28:BO28">AJ23+AJ24+AJ25+AJ26+AJ27</f>
        <v>1000</v>
      </c>
      <c r="AK28" s="98">
        <f t="shared" si="6"/>
        <v>5500</v>
      </c>
      <c r="AL28" s="78">
        <f t="shared" si="6"/>
        <v>0</v>
      </c>
      <c r="AM28" s="77">
        <f t="shared" si="6"/>
        <v>17497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4000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492972.21</v>
      </c>
      <c r="BW28" s="77">
        <f>BW23+BW24+BW25+BW26+BW27</f>
        <v>0</v>
      </c>
      <c r="BX28" s="95">
        <f>BX23+BX24+BX25+BX26+BX27</f>
        <v>650115.33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103250</v>
      </c>
      <c r="BM40" s="89">
        <v>0</v>
      </c>
      <c r="BN40" s="101">
        <v>141899.73</v>
      </c>
      <c r="BO40" s="97"/>
      <c r="BP40" s="89"/>
      <c r="BQ40" s="101"/>
      <c r="BR40" s="97"/>
      <c r="BS40" s="89"/>
      <c r="BT40" s="101"/>
      <c r="BU40" s="76"/>
      <c r="BV40" s="85">
        <f t="shared" si="10"/>
        <v>103250</v>
      </c>
      <c r="BW40" s="77">
        <f t="shared" si="10"/>
        <v>0</v>
      </c>
      <c r="BX40" s="79">
        <f t="shared" si="10"/>
        <v>141899.73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103250</v>
      </c>
      <c r="BM42" s="78">
        <f t="shared" si="12"/>
        <v>0</v>
      </c>
      <c r="BN42" s="77">
        <f t="shared" si="12"/>
        <v>141899.73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103250</v>
      </c>
      <c r="BW42" s="77">
        <f>BW38+BW39+BW40+BW41</f>
        <v>0</v>
      </c>
      <c r="BX42" s="95">
        <f>BX38+BX39+BX40+BX41</f>
        <v>141899.73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>
        <v>558432.69</v>
      </c>
      <c r="BU49" s="76"/>
      <c r="BV49" s="85">
        <f aca="true" t="shared" si="15" ref="BV49:BX50">D49+G49+J49+M49+P49+S49+V49+Y49+AB49+AE49+AH49+AK49+AN49+AQ49+AT49+AW49+AZ49+BC49+BF49+BI49+BL49+BO49+BR49</f>
        <v>460633</v>
      </c>
      <c r="BW49" s="77">
        <f t="shared" si="15"/>
        <v>0</v>
      </c>
      <c r="BX49" s="79">
        <f t="shared" si="15"/>
        <v>558432.69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>
        <v>72230.75</v>
      </c>
      <c r="BU50" s="76"/>
      <c r="BV50" s="85">
        <f t="shared" si="15"/>
        <v>65000</v>
      </c>
      <c r="BW50" s="77">
        <f t="shared" si="15"/>
        <v>0</v>
      </c>
      <c r="BX50" s="79">
        <f t="shared" si="15"/>
        <v>72230.75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630663.44</v>
      </c>
      <c r="BU51" s="85"/>
      <c r="BV51" s="85">
        <f>BV49+BV50</f>
        <v>525633</v>
      </c>
      <c r="BW51" s="77">
        <f>BW49+BW50</f>
        <v>0</v>
      </c>
      <c r="BX51" s="95">
        <f>BX49+BX50</f>
        <v>630663.44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539537</v>
      </c>
      <c r="E53" s="86">
        <f t="shared" si="18"/>
        <v>0</v>
      </c>
      <c r="F53" s="86">
        <f t="shared" si="18"/>
        <v>709322.5500000002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79845</v>
      </c>
      <c r="K53" s="86">
        <f t="shared" si="18"/>
        <v>0</v>
      </c>
      <c r="L53" s="86">
        <f t="shared" si="18"/>
        <v>101006.45999999999</v>
      </c>
      <c r="M53" s="86">
        <f t="shared" si="18"/>
        <v>163445</v>
      </c>
      <c r="N53" s="86">
        <f t="shared" si="18"/>
        <v>0</v>
      </c>
      <c r="O53" s="86">
        <f t="shared" si="18"/>
        <v>236112.04</v>
      </c>
      <c r="P53" s="86">
        <f t="shared" si="18"/>
        <v>11595</v>
      </c>
      <c r="Q53" s="86">
        <f t="shared" si="18"/>
        <v>0</v>
      </c>
      <c r="R53" s="86">
        <f t="shared" si="18"/>
        <v>94560.79</v>
      </c>
      <c r="S53" s="86">
        <f t="shared" si="18"/>
        <v>35050</v>
      </c>
      <c r="T53" s="86">
        <f t="shared" si="18"/>
        <v>0</v>
      </c>
      <c r="U53" s="86">
        <f t="shared" si="18"/>
        <v>66730.81999999999</v>
      </c>
      <c r="V53" s="86">
        <f t="shared" si="18"/>
        <v>4900</v>
      </c>
      <c r="W53" s="86">
        <f t="shared" si="18"/>
        <v>0</v>
      </c>
      <c r="X53" s="86">
        <f t="shared" si="18"/>
        <v>5950</v>
      </c>
      <c r="Y53" s="86">
        <f t="shared" si="18"/>
        <v>11500</v>
      </c>
      <c r="Z53" s="86">
        <f t="shared" si="18"/>
        <v>0</v>
      </c>
      <c r="AA53" s="86">
        <f t="shared" si="18"/>
        <v>23902.59</v>
      </c>
      <c r="AB53" s="86">
        <f t="shared" si="18"/>
        <v>722981</v>
      </c>
      <c r="AC53" s="86">
        <f t="shared" si="18"/>
        <v>0</v>
      </c>
      <c r="AD53" s="86">
        <f t="shared" si="18"/>
        <v>808867.54</v>
      </c>
      <c r="AE53" s="86">
        <f t="shared" si="18"/>
        <v>307180.21</v>
      </c>
      <c r="AF53" s="86">
        <f t="shared" si="18"/>
        <v>0</v>
      </c>
      <c r="AG53" s="86">
        <f t="shared" si="18"/>
        <v>388403.12</v>
      </c>
      <c r="AH53" s="86">
        <f t="shared" si="18"/>
        <v>2900</v>
      </c>
      <c r="AI53" s="86">
        <f t="shared" si="18"/>
        <v>0</v>
      </c>
      <c r="AJ53" s="86">
        <f aca="true" t="shared" si="19" ref="AJ53:BT53">AJ20+AJ28+AJ35+AJ42+AJ46+AJ51</f>
        <v>4750</v>
      </c>
      <c r="AK53" s="86">
        <f t="shared" si="19"/>
        <v>120820</v>
      </c>
      <c r="AL53" s="86">
        <f t="shared" si="19"/>
        <v>0</v>
      </c>
      <c r="AM53" s="86">
        <f t="shared" si="19"/>
        <v>143689.62</v>
      </c>
      <c r="AN53" s="86">
        <f t="shared" si="19"/>
        <v>4800</v>
      </c>
      <c r="AO53" s="86">
        <f t="shared" si="19"/>
        <v>0</v>
      </c>
      <c r="AP53" s="86">
        <f t="shared" si="19"/>
        <v>6497.78</v>
      </c>
      <c r="AQ53" s="86">
        <f t="shared" si="19"/>
        <v>2000</v>
      </c>
      <c r="AR53" s="86">
        <f t="shared" si="19"/>
        <v>0</v>
      </c>
      <c r="AS53" s="86">
        <f t="shared" si="19"/>
        <v>2103.27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6100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83613</v>
      </c>
      <c r="BJ53" s="86">
        <f t="shared" si="19"/>
        <v>0</v>
      </c>
      <c r="BK53" s="86">
        <f t="shared" si="19"/>
        <v>50000</v>
      </c>
      <c r="BL53" s="86">
        <f t="shared" si="19"/>
        <v>103250</v>
      </c>
      <c r="BM53" s="86">
        <f t="shared" si="19"/>
        <v>0</v>
      </c>
      <c r="BN53" s="86">
        <f t="shared" si="19"/>
        <v>141899.73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525633</v>
      </c>
      <c r="BS53" s="86">
        <f t="shared" si="19"/>
        <v>0</v>
      </c>
      <c r="BT53" s="86">
        <f t="shared" si="19"/>
        <v>630663.44</v>
      </c>
      <c r="BU53" s="86">
        <f>BU8</f>
        <v>0</v>
      </c>
      <c r="BV53" s="102">
        <f>BV8+BV20+BV28+BV35+BV42+BV46+BV51</f>
        <v>3021149.21</v>
      </c>
      <c r="BW53" s="87">
        <f>BW20+BW28+BW35+BW42+BW46+BW51</f>
        <v>0</v>
      </c>
      <c r="BX53" s="87">
        <f>BX20+BX28+BX35+BX42+BX46+BX51</f>
        <v>3720559.75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237875</v>
      </c>
      <c r="E10" s="89">
        <v>0</v>
      </c>
      <c r="F10" s="90"/>
      <c r="G10" s="88"/>
      <c r="H10" s="89"/>
      <c r="I10" s="90"/>
      <c r="J10" s="97">
        <v>72145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56178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366198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31680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32080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182558</v>
      </c>
      <c r="E12" s="89">
        <v>0</v>
      </c>
      <c r="F12" s="90"/>
      <c r="G12" s="88"/>
      <c r="H12" s="89"/>
      <c r="I12" s="90"/>
      <c r="J12" s="97">
        <v>6050</v>
      </c>
      <c r="K12" s="89">
        <v>0</v>
      </c>
      <c r="L12" s="101"/>
      <c r="M12" s="91">
        <v>151945</v>
      </c>
      <c r="N12" s="89">
        <v>0</v>
      </c>
      <c r="O12" s="90"/>
      <c r="P12" s="91">
        <v>6500</v>
      </c>
      <c r="Q12" s="89">
        <v>0</v>
      </c>
      <c r="R12" s="90"/>
      <c r="S12" s="91">
        <v>36950</v>
      </c>
      <c r="T12" s="89">
        <v>0</v>
      </c>
      <c r="U12" s="90"/>
      <c r="V12" s="91">
        <v>4000</v>
      </c>
      <c r="W12" s="89">
        <v>0</v>
      </c>
      <c r="X12" s="90"/>
      <c r="Y12" s="91">
        <v>10500</v>
      </c>
      <c r="Z12" s="89">
        <v>0</v>
      </c>
      <c r="AA12" s="90"/>
      <c r="AB12" s="91">
        <v>409863</v>
      </c>
      <c r="AC12" s="89">
        <v>0</v>
      </c>
      <c r="AD12" s="90"/>
      <c r="AE12" s="91">
        <v>94600</v>
      </c>
      <c r="AF12" s="89">
        <v>0</v>
      </c>
      <c r="AG12" s="90"/>
      <c r="AH12" s="91">
        <v>1450</v>
      </c>
      <c r="AI12" s="89">
        <v>0</v>
      </c>
      <c r="AJ12" s="90"/>
      <c r="AK12" s="91">
        <v>13500</v>
      </c>
      <c r="AL12" s="89">
        <v>0</v>
      </c>
      <c r="AM12" s="90"/>
      <c r="AN12" s="91">
        <v>5000</v>
      </c>
      <c r="AO12" s="89">
        <v>0</v>
      </c>
      <c r="AP12" s="90"/>
      <c r="AQ12" s="91">
        <v>600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925616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45280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8300</v>
      </c>
      <c r="N13" s="89">
        <v>0</v>
      </c>
      <c r="O13" s="90"/>
      <c r="P13" s="91">
        <v>3600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1000</v>
      </c>
      <c r="Z13" s="89">
        <v>0</v>
      </c>
      <c r="AA13" s="90"/>
      <c r="AB13" s="91">
        <v>3500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96020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159050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8720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4600</v>
      </c>
      <c r="N16" s="89">
        <v>0</v>
      </c>
      <c r="O16" s="90"/>
      <c r="P16" s="97">
        <v>880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13200</v>
      </c>
      <c r="AF16" s="89">
        <v>0</v>
      </c>
      <c r="AG16" s="101"/>
      <c r="AH16" s="97"/>
      <c r="AI16" s="89"/>
      <c r="AJ16" s="101"/>
      <c r="AK16" s="97">
        <v>4580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31980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93370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93370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506963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78195</v>
      </c>
      <c r="K20" s="78">
        <f t="shared" si="1"/>
        <v>0</v>
      </c>
      <c r="L20" s="77">
        <f t="shared" si="1"/>
        <v>0</v>
      </c>
      <c r="M20" s="98">
        <f t="shared" si="1"/>
        <v>164895</v>
      </c>
      <c r="N20" s="78">
        <f t="shared" si="1"/>
        <v>0</v>
      </c>
      <c r="O20" s="77">
        <f t="shared" si="1"/>
        <v>0</v>
      </c>
      <c r="P20" s="98">
        <f t="shared" si="1"/>
        <v>10980</v>
      </c>
      <c r="Q20" s="78">
        <f t="shared" si="1"/>
        <v>0</v>
      </c>
      <c r="R20" s="77">
        <f t="shared" si="1"/>
        <v>0</v>
      </c>
      <c r="S20" s="98">
        <f t="shared" si="1"/>
        <v>36950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11500</v>
      </c>
      <c r="Z20" s="78">
        <f t="shared" si="1"/>
        <v>0</v>
      </c>
      <c r="AA20" s="77">
        <f t="shared" si="1"/>
        <v>0</v>
      </c>
      <c r="AB20" s="98">
        <f t="shared" si="1"/>
        <v>413363</v>
      </c>
      <c r="AC20" s="78">
        <f t="shared" si="1"/>
        <v>0</v>
      </c>
      <c r="AD20" s="77">
        <f t="shared" si="1"/>
        <v>0</v>
      </c>
      <c r="AE20" s="98">
        <f t="shared" si="1"/>
        <v>164878</v>
      </c>
      <c r="AF20" s="78">
        <f t="shared" si="1"/>
        <v>0</v>
      </c>
      <c r="AG20" s="77">
        <f t="shared" si="1"/>
        <v>0</v>
      </c>
      <c r="AH20" s="98">
        <f t="shared" si="1"/>
        <v>1900</v>
      </c>
      <c r="AI20" s="78">
        <f t="shared" si="1"/>
        <v>0</v>
      </c>
      <c r="AJ20" s="77">
        <f t="shared" si="1"/>
        <v>0</v>
      </c>
      <c r="AK20" s="98">
        <f t="shared" si="1"/>
        <v>114100</v>
      </c>
      <c r="AL20" s="78">
        <f t="shared" si="1"/>
        <v>0</v>
      </c>
      <c r="AM20" s="77">
        <f t="shared" si="1"/>
        <v>0</v>
      </c>
      <c r="AN20" s="98">
        <f t="shared" si="1"/>
        <v>5000</v>
      </c>
      <c r="AO20" s="78">
        <f t="shared" si="1"/>
        <v>0</v>
      </c>
      <c r="AP20" s="77">
        <f t="shared" si="1"/>
        <v>0</v>
      </c>
      <c r="AQ20" s="98">
        <f t="shared" si="1"/>
        <v>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93370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1609694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2350000</v>
      </c>
      <c r="N24" s="89">
        <v>0</v>
      </c>
      <c r="O24" s="101"/>
      <c r="P24" s="97">
        <v>0</v>
      </c>
      <c r="Q24" s="89">
        <v>0</v>
      </c>
      <c r="R24" s="101"/>
      <c r="S24" s="97">
        <v>120000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1000</v>
      </c>
      <c r="AC24" s="89">
        <v>0</v>
      </c>
      <c r="AD24" s="101"/>
      <c r="AE24" s="97">
        <v>624000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3098000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2350000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120000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</v>
      </c>
      <c r="AC28" s="78">
        <f t="shared" si="3"/>
        <v>0</v>
      </c>
      <c r="AD28" s="77">
        <f t="shared" si="3"/>
        <v>0</v>
      </c>
      <c r="AE28" s="98">
        <f t="shared" si="3"/>
        <v>624000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3100000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86300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86300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86300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86300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460633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/>
      <c r="BU50" s="76"/>
      <c r="BV50" s="85">
        <f t="shared" si="9"/>
        <v>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0</v>
      </c>
      <c r="BU51" s="85"/>
      <c r="BV51" s="85">
        <f>BV49+BV50</f>
        <v>525633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511963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78195</v>
      </c>
      <c r="K53" s="86">
        <f t="shared" si="11"/>
        <v>0</v>
      </c>
      <c r="L53" s="86">
        <f t="shared" si="11"/>
        <v>0</v>
      </c>
      <c r="M53" s="86">
        <f t="shared" si="11"/>
        <v>2514895</v>
      </c>
      <c r="N53" s="86">
        <f t="shared" si="11"/>
        <v>0</v>
      </c>
      <c r="O53" s="86">
        <f t="shared" si="11"/>
        <v>0</v>
      </c>
      <c r="P53" s="86">
        <f t="shared" si="11"/>
        <v>10980</v>
      </c>
      <c r="Q53" s="86">
        <f t="shared" si="11"/>
        <v>0</v>
      </c>
      <c r="R53" s="86">
        <f t="shared" si="11"/>
        <v>0</v>
      </c>
      <c r="S53" s="86">
        <f t="shared" si="11"/>
        <v>156950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414363</v>
      </c>
      <c r="AC53" s="86">
        <f t="shared" si="11"/>
        <v>0</v>
      </c>
      <c r="AD53" s="86">
        <f t="shared" si="11"/>
        <v>0</v>
      </c>
      <c r="AE53" s="86">
        <f t="shared" si="11"/>
        <v>788878</v>
      </c>
      <c r="AF53" s="86">
        <f t="shared" si="11"/>
        <v>0</v>
      </c>
      <c r="AG53" s="86">
        <f t="shared" si="11"/>
        <v>0</v>
      </c>
      <c r="AH53" s="86">
        <f t="shared" si="11"/>
        <v>1900</v>
      </c>
      <c r="AI53" s="86">
        <f t="shared" si="11"/>
        <v>0</v>
      </c>
      <c r="AJ53" s="86">
        <f t="shared" si="11"/>
        <v>0</v>
      </c>
      <c r="AK53" s="86">
        <f t="shared" si="11"/>
        <v>114100</v>
      </c>
      <c r="AL53" s="86">
        <f t="shared" si="11"/>
        <v>0</v>
      </c>
      <c r="AM53" s="86">
        <f t="shared" si="11"/>
        <v>0</v>
      </c>
      <c r="AN53" s="86">
        <f t="shared" si="11"/>
        <v>5000</v>
      </c>
      <c r="AO53" s="86">
        <f t="shared" si="11"/>
        <v>0</v>
      </c>
      <c r="AP53" s="86">
        <f t="shared" si="11"/>
        <v>0</v>
      </c>
      <c r="AQ53" s="86">
        <f t="shared" si="11"/>
        <v>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93370</v>
      </c>
      <c r="BJ53" s="86">
        <f t="shared" si="11"/>
        <v>0</v>
      </c>
      <c r="BK53" s="86">
        <f t="shared" si="11"/>
        <v>0</v>
      </c>
      <c r="BL53" s="86">
        <f t="shared" si="11"/>
        <v>86300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525633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5621627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237875</v>
      </c>
      <c r="E10" s="89">
        <v>0</v>
      </c>
      <c r="F10" s="90"/>
      <c r="G10" s="88"/>
      <c r="H10" s="89"/>
      <c r="I10" s="90"/>
      <c r="J10" s="97">
        <v>72145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56178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366198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31680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32080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182343</v>
      </c>
      <c r="E12" s="89">
        <v>0</v>
      </c>
      <c r="F12" s="90"/>
      <c r="G12" s="88"/>
      <c r="H12" s="89"/>
      <c r="I12" s="90"/>
      <c r="J12" s="97">
        <v>6050</v>
      </c>
      <c r="K12" s="89">
        <v>0</v>
      </c>
      <c r="L12" s="101"/>
      <c r="M12" s="91">
        <v>151945</v>
      </c>
      <c r="N12" s="89">
        <v>0</v>
      </c>
      <c r="O12" s="90"/>
      <c r="P12" s="91">
        <v>6500</v>
      </c>
      <c r="Q12" s="89">
        <v>0</v>
      </c>
      <c r="R12" s="90"/>
      <c r="S12" s="91">
        <v>36950</v>
      </c>
      <c r="T12" s="89">
        <v>0</v>
      </c>
      <c r="U12" s="90"/>
      <c r="V12" s="91">
        <v>4000</v>
      </c>
      <c r="W12" s="89">
        <v>0</v>
      </c>
      <c r="X12" s="90"/>
      <c r="Y12" s="91">
        <v>10500</v>
      </c>
      <c r="Z12" s="89">
        <v>0</v>
      </c>
      <c r="AA12" s="90"/>
      <c r="AB12" s="91">
        <v>409863</v>
      </c>
      <c r="AC12" s="89">
        <v>0</v>
      </c>
      <c r="AD12" s="90"/>
      <c r="AE12" s="91">
        <v>94600</v>
      </c>
      <c r="AF12" s="89">
        <v>0</v>
      </c>
      <c r="AG12" s="90"/>
      <c r="AH12" s="91">
        <v>1450</v>
      </c>
      <c r="AI12" s="89">
        <v>0</v>
      </c>
      <c r="AJ12" s="90"/>
      <c r="AK12" s="91">
        <v>13700</v>
      </c>
      <c r="AL12" s="89">
        <v>0</v>
      </c>
      <c r="AM12" s="90"/>
      <c r="AN12" s="91">
        <v>5000</v>
      </c>
      <c r="AO12" s="89">
        <v>0</v>
      </c>
      <c r="AP12" s="90"/>
      <c r="AQ12" s="91">
        <v>600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925601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45280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8300</v>
      </c>
      <c r="N13" s="89">
        <v>0</v>
      </c>
      <c r="O13" s="90"/>
      <c r="P13" s="91">
        <v>3600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1000</v>
      </c>
      <c r="Z13" s="89">
        <v>0</v>
      </c>
      <c r="AA13" s="90"/>
      <c r="AB13" s="91">
        <v>3500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96020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159050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7250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4300</v>
      </c>
      <c r="N16" s="89">
        <v>0</v>
      </c>
      <c r="O16" s="90"/>
      <c r="P16" s="97">
        <v>850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11890</v>
      </c>
      <c r="AF16" s="89">
        <v>0</v>
      </c>
      <c r="AG16" s="101"/>
      <c r="AH16" s="97"/>
      <c r="AI16" s="89"/>
      <c r="AJ16" s="101"/>
      <c r="AK16" s="97">
        <v>4030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850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500</v>
      </c>
      <c r="AF18" s="89">
        <v>0</v>
      </c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90045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90045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505278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78195</v>
      </c>
      <c r="K20" s="78">
        <f t="shared" si="1"/>
        <v>0</v>
      </c>
      <c r="L20" s="77">
        <f t="shared" si="1"/>
        <v>0</v>
      </c>
      <c r="M20" s="98">
        <f t="shared" si="1"/>
        <v>164595</v>
      </c>
      <c r="N20" s="78">
        <f t="shared" si="1"/>
        <v>0</v>
      </c>
      <c r="O20" s="77">
        <f t="shared" si="1"/>
        <v>0</v>
      </c>
      <c r="P20" s="98">
        <f t="shared" si="1"/>
        <v>10950</v>
      </c>
      <c r="Q20" s="78">
        <f t="shared" si="1"/>
        <v>0</v>
      </c>
      <c r="R20" s="77">
        <f t="shared" si="1"/>
        <v>0</v>
      </c>
      <c r="S20" s="98">
        <f t="shared" si="1"/>
        <v>36950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11500</v>
      </c>
      <c r="Z20" s="78">
        <f t="shared" si="1"/>
        <v>0</v>
      </c>
      <c r="AA20" s="77">
        <f t="shared" si="1"/>
        <v>0</v>
      </c>
      <c r="AB20" s="98">
        <f t="shared" si="1"/>
        <v>413363</v>
      </c>
      <c r="AC20" s="78">
        <f t="shared" si="1"/>
        <v>0</v>
      </c>
      <c r="AD20" s="77">
        <f t="shared" si="1"/>
        <v>0</v>
      </c>
      <c r="AE20" s="98">
        <f t="shared" si="1"/>
        <v>163568</v>
      </c>
      <c r="AF20" s="78">
        <f t="shared" si="1"/>
        <v>0</v>
      </c>
      <c r="AG20" s="77">
        <f t="shared" si="1"/>
        <v>0</v>
      </c>
      <c r="AH20" s="98">
        <f t="shared" si="1"/>
        <v>1900</v>
      </c>
      <c r="AI20" s="78">
        <f t="shared" si="1"/>
        <v>0</v>
      </c>
      <c r="AJ20" s="77">
        <f t="shared" si="1"/>
        <v>0</v>
      </c>
      <c r="AK20" s="98">
        <f t="shared" si="1"/>
        <v>113750</v>
      </c>
      <c r="AL20" s="78">
        <f t="shared" si="1"/>
        <v>0</v>
      </c>
      <c r="AM20" s="77">
        <f t="shared" si="1"/>
        <v>0</v>
      </c>
      <c r="AN20" s="98">
        <f t="shared" si="1"/>
        <v>5000</v>
      </c>
      <c r="AO20" s="78">
        <f t="shared" si="1"/>
        <v>0</v>
      </c>
      <c r="AP20" s="77">
        <f t="shared" si="1"/>
        <v>0</v>
      </c>
      <c r="AQ20" s="98">
        <f t="shared" si="1"/>
        <v>600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90045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1602694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25500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1000</v>
      </c>
      <c r="AC24" s="89">
        <v>0</v>
      </c>
      <c r="AD24" s="101"/>
      <c r="AE24" s="97">
        <v>25000</v>
      </c>
      <c r="AF24" s="89">
        <v>0</v>
      </c>
      <c r="AG24" s="101"/>
      <c r="AH24" s="97">
        <v>1000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7500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27500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1000</v>
      </c>
      <c r="AC28" s="78">
        <f t="shared" si="3"/>
        <v>0</v>
      </c>
      <c r="AD28" s="77">
        <f t="shared" si="3"/>
        <v>0</v>
      </c>
      <c r="AE28" s="98">
        <f t="shared" si="3"/>
        <v>25000</v>
      </c>
      <c r="AF28" s="78">
        <f t="shared" si="3"/>
        <v>0</v>
      </c>
      <c r="AG28" s="77">
        <f t="shared" si="3"/>
        <v>0</v>
      </c>
      <c r="AH28" s="98">
        <f t="shared" si="3"/>
        <v>1000</v>
      </c>
      <c r="AI28" s="78">
        <f t="shared" si="3"/>
        <v>0</v>
      </c>
      <c r="AJ28" s="77">
        <f t="shared" si="3"/>
        <v>0</v>
      </c>
      <c r="AK28" s="98">
        <f t="shared" si="3"/>
        <v>5500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88300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88300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460633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460633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65000</v>
      </c>
      <c r="BS50" s="89">
        <v>0</v>
      </c>
      <c r="BT50" s="101"/>
      <c r="BU50" s="76"/>
      <c r="BV50" s="85">
        <f t="shared" si="9"/>
        <v>65000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525633</v>
      </c>
      <c r="BS51" s="78">
        <f>BS49+BS50</f>
        <v>0</v>
      </c>
      <c r="BT51" s="77">
        <f>BT49+BT50</f>
        <v>0</v>
      </c>
      <c r="BU51" s="85"/>
      <c r="BV51" s="85">
        <f>BV49+BV50</f>
        <v>525633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532778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78195</v>
      </c>
      <c r="K53" s="86">
        <f t="shared" si="11"/>
        <v>0</v>
      </c>
      <c r="L53" s="86">
        <f t="shared" si="11"/>
        <v>0</v>
      </c>
      <c r="M53" s="86">
        <f t="shared" si="11"/>
        <v>164595</v>
      </c>
      <c r="N53" s="86">
        <f t="shared" si="11"/>
        <v>0</v>
      </c>
      <c r="O53" s="86">
        <f t="shared" si="11"/>
        <v>0</v>
      </c>
      <c r="P53" s="86">
        <f t="shared" si="11"/>
        <v>10950</v>
      </c>
      <c r="Q53" s="86">
        <f t="shared" si="11"/>
        <v>0</v>
      </c>
      <c r="R53" s="86">
        <f t="shared" si="11"/>
        <v>0</v>
      </c>
      <c r="S53" s="86">
        <f t="shared" si="11"/>
        <v>36950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11500</v>
      </c>
      <c r="Z53" s="86">
        <f t="shared" si="11"/>
        <v>0</v>
      </c>
      <c r="AA53" s="86">
        <f t="shared" si="11"/>
        <v>0</v>
      </c>
      <c r="AB53" s="86">
        <f t="shared" si="11"/>
        <v>414363</v>
      </c>
      <c r="AC53" s="86">
        <f t="shared" si="11"/>
        <v>0</v>
      </c>
      <c r="AD53" s="86">
        <f t="shared" si="11"/>
        <v>0</v>
      </c>
      <c r="AE53" s="86">
        <f t="shared" si="11"/>
        <v>188568</v>
      </c>
      <c r="AF53" s="86">
        <f t="shared" si="11"/>
        <v>0</v>
      </c>
      <c r="AG53" s="86">
        <f t="shared" si="11"/>
        <v>0</v>
      </c>
      <c r="AH53" s="86">
        <f t="shared" si="11"/>
        <v>2900</v>
      </c>
      <c r="AI53" s="86">
        <f t="shared" si="11"/>
        <v>0</v>
      </c>
      <c r="AJ53" s="86">
        <f t="shared" si="11"/>
        <v>0</v>
      </c>
      <c r="AK53" s="86">
        <f t="shared" si="11"/>
        <v>119250</v>
      </c>
      <c r="AL53" s="86">
        <f t="shared" si="11"/>
        <v>0</v>
      </c>
      <c r="AM53" s="86">
        <f t="shared" si="11"/>
        <v>0</v>
      </c>
      <c r="AN53" s="86">
        <f t="shared" si="11"/>
        <v>5000</v>
      </c>
      <c r="AO53" s="86">
        <f t="shared" si="11"/>
        <v>0</v>
      </c>
      <c r="AP53" s="86">
        <f t="shared" si="11"/>
        <v>0</v>
      </c>
      <c r="AQ53" s="86">
        <f t="shared" si="11"/>
        <v>600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90045</v>
      </c>
      <c r="BJ53" s="86">
        <f t="shared" si="11"/>
        <v>0</v>
      </c>
      <c r="BK53" s="86">
        <f t="shared" si="11"/>
        <v>0</v>
      </c>
      <c r="BL53" s="86">
        <f t="shared" si="11"/>
        <v>88300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525633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2576627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2020-06-25T07:28:34Z</dcterms:modified>
  <cp:category/>
  <cp:version/>
  <cp:contentType/>
  <cp:contentStatus/>
</cp:coreProperties>
</file>