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<sst xmlns="http://schemas.openxmlformats.org/spreadsheetml/2006/main" count="870" uniqueCount="151">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</sst>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335000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1156547</v>
      </c>
      <c r="E10" s="45">
        <v>1524893.3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258000</v>
      </c>
      <c r="E14" s="45">
        <v>348599.94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1414547</v>
      </c>
      <c r="E16" s="51">
        <f>E10+E11+E12+E13+E14+E15</f>
        <v>1873493.24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77650</v>
      </c>
      <c r="E18" s="45">
        <v>99152.41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77650</v>
      </c>
      <c r="E23" s="51">
        <f>E18+E19+E20+E21+E22</f>
        <v>99152.41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186975</v>
      </c>
      <c r="E25" s="45">
        <v>211679.29</v>
      </c>
    </row>
    <row r="26" spans="2:5" ht="15">
      <c r="B26" s="13">
        <v>30200</v>
      </c>
      <c r="C26" s="54" t="s">
        <v>28</v>
      </c>
      <c r="D26" s="39">
        <v>5000</v>
      </c>
      <c r="E26" s="45">
        <v>9885.29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>
        <v>100</v>
      </c>
      <c r="E28" s="45">
        <v>100</v>
      </c>
    </row>
    <row r="29" spans="2:5" ht="15">
      <c r="B29" s="13">
        <v>30500</v>
      </c>
      <c r="C29" s="54" t="s">
        <v>31</v>
      </c>
      <c r="D29" s="60">
        <v>9340</v>
      </c>
      <c r="E29" s="50">
        <v>10331.11</v>
      </c>
    </row>
    <row r="30" spans="2:5" ht="15.75" thickBot="1">
      <c r="B30" s="16">
        <v>30000</v>
      </c>
      <c r="C30" s="15" t="s">
        <v>32</v>
      </c>
      <c r="D30" s="48">
        <f>D25+D26+D27+D28+D29</f>
        <v>201515</v>
      </c>
      <c r="E30" s="51">
        <f>E25+E26+E27+E28+E29</f>
        <v>232095.69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838000</v>
      </c>
      <c r="E33" s="59">
        <v>874000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30000</v>
      </c>
      <c r="E35" s="45">
        <v>30000</v>
      </c>
    </row>
    <row r="36" spans="2:5" ht="15">
      <c r="B36" s="13">
        <v>40500</v>
      </c>
      <c r="C36" s="54" t="s">
        <v>39</v>
      </c>
      <c r="D36" s="49">
        <v>30000</v>
      </c>
      <c r="E36" s="50">
        <v>30000</v>
      </c>
    </row>
    <row r="37" spans="2:5" ht="15.75" thickBot="1">
      <c r="B37" s="16">
        <v>40000</v>
      </c>
      <c r="C37" s="15" t="s">
        <v>40</v>
      </c>
      <c r="D37" s="48">
        <f>D32+D33+D34+D35+D36</f>
        <v>898000</v>
      </c>
      <c r="E37" s="51">
        <f>E32+E33+E34+E35+E36</f>
        <v>934000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47000</v>
      </c>
      <c r="E42" s="62">
        <v>97000</v>
      </c>
    </row>
    <row r="43" spans="2:5" ht="15.75" thickBot="1">
      <c r="B43" s="16">
        <v>50000</v>
      </c>
      <c r="C43" s="15" t="s">
        <v>47</v>
      </c>
      <c r="D43" s="48">
        <f>D39+D40+D41+D42</f>
        <v>47000</v>
      </c>
      <c r="E43" s="51">
        <f>E39+E40+E41+E42</f>
        <v>97000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47000</v>
      </c>
      <c r="E47" s="45">
        <v>47000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47000</v>
      </c>
      <c r="E49" s="51">
        <f>E45+E46+E47+E48</f>
        <v>47000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>
        <v>300000</v>
      </c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300000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460633</v>
      </c>
      <c r="E54" s="45">
        <v>528463.35</v>
      </c>
    </row>
    <row r="55" spans="2:5" ht="15">
      <c r="B55" s="13">
        <v>90200</v>
      </c>
      <c r="C55" s="54" t="s">
        <v>62</v>
      </c>
      <c r="D55" s="61">
        <v>65000</v>
      </c>
      <c r="E55" s="62">
        <v>69187.24</v>
      </c>
    </row>
    <row r="56" spans="2:5" ht="15.75" thickBot="1">
      <c r="B56" s="16">
        <v>90000</v>
      </c>
      <c r="C56" s="15" t="s">
        <v>63</v>
      </c>
      <c r="D56" s="48">
        <f>D54+D55</f>
        <v>525633</v>
      </c>
      <c r="E56" s="51">
        <f>E54+E55</f>
        <v>597650.59</v>
      </c>
    </row>
    <row r="57" spans="2:5" ht="16.5" thickBot="1" thickTop="1">
      <c r="B57" s="109" t="s">
        <v>64</v>
      </c>
      <c r="C57" s="110"/>
      <c r="D57" s="52">
        <f>D16+D23+D30+D37+D43+D49+D52+D56</f>
        <v>3511345</v>
      </c>
      <c r="E57" s="55">
        <f>E16+E23+E30+E37+E43+E49+E52+E56</f>
        <v>4180391.9299999997</v>
      </c>
    </row>
    <row r="58" spans="2:5" ht="16.5" thickBot="1" thickTop="1">
      <c r="B58" s="109" t="s">
        <v>65</v>
      </c>
      <c r="C58" s="110"/>
      <c r="D58" s="52">
        <f>D57+D5+D6+D7+D8</f>
        <v>3511345</v>
      </c>
      <c r="E58" s="55">
        <f>E57+E5+E6+E7+E8</f>
        <v>4515391.93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1139574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258000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1397574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78150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78150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186975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100</v>
      </c>
      <c r="E28" s="45"/>
    </row>
    <row r="29" spans="2:5" ht="15">
      <c r="B29" s="13">
        <v>30500</v>
      </c>
      <c r="C29" s="54" t="s">
        <v>31</v>
      </c>
      <c r="D29" s="60">
        <v>8840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201015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30000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460633</v>
      </c>
      <c r="E54" s="45"/>
    </row>
    <row r="55" spans="2:5" ht="15">
      <c r="B55" s="13">
        <v>90200</v>
      </c>
      <c r="C55" s="54" t="s">
        <v>62</v>
      </c>
      <c r="D55" s="61">
        <v>65000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525633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2562372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2562372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1146074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1402074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77850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77850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186975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100</v>
      </c>
      <c r="E28" s="45"/>
    </row>
    <row r="29" spans="2:5" ht="15">
      <c r="B29" s="13">
        <v>30500</v>
      </c>
      <c r="C29" s="54" t="s">
        <v>31</v>
      </c>
      <c r="D29" s="60">
        <v>8840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201015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30000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460633</v>
      </c>
      <c r="E54" s="45"/>
    </row>
    <row r="55" spans="2:5" ht="15">
      <c r="B55" s="13">
        <v>90200</v>
      </c>
      <c r="C55" s="54" t="s">
        <v>62</v>
      </c>
      <c r="D55" s="61">
        <v>65000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525633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2566572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2566572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235723</v>
      </c>
      <c r="E10" s="89">
        <v>0</v>
      </c>
      <c r="F10" s="90">
        <v>293887.77999999997</v>
      </c>
      <c r="G10" s="88"/>
      <c r="H10" s="89"/>
      <c r="I10" s="90"/>
      <c r="J10" s="97">
        <v>74883</v>
      </c>
      <c r="K10" s="89">
        <v>0</v>
      </c>
      <c r="L10" s="101">
        <v>91862.12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54834</v>
      </c>
      <c r="AF10" s="89">
        <v>0</v>
      </c>
      <c r="AG10" s="90">
        <v>67508.22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365440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453258.12</v>
      </c>
    </row>
    <row r="11" spans="2:76" ht="15">
      <c r="B11" s="13">
        <v>102</v>
      </c>
      <c r="C11" s="25" t="s">
        <v>92</v>
      </c>
      <c r="D11" s="88">
        <v>37266.5</v>
      </c>
      <c r="E11" s="89">
        <v>0</v>
      </c>
      <c r="F11" s="90">
        <v>47430.57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400</v>
      </c>
      <c r="AF11" s="89">
        <v>0</v>
      </c>
      <c r="AG11" s="90">
        <v>690.13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37666.5</v>
      </c>
      <c r="BW11" s="77">
        <f t="shared" si="1"/>
        <v>0</v>
      </c>
      <c r="BX11" s="79">
        <f t="shared" si="2"/>
        <v>48120.7</v>
      </c>
    </row>
    <row r="12" spans="2:76" ht="15">
      <c r="B12" s="13">
        <v>103</v>
      </c>
      <c r="C12" s="25" t="s">
        <v>93</v>
      </c>
      <c r="D12" s="88">
        <v>190285</v>
      </c>
      <c r="E12" s="89">
        <v>0</v>
      </c>
      <c r="F12" s="90">
        <v>265819.14</v>
      </c>
      <c r="G12" s="88"/>
      <c r="H12" s="89"/>
      <c r="I12" s="90"/>
      <c r="J12" s="97">
        <v>7010</v>
      </c>
      <c r="K12" s="89">
        <v>0</v>
      </c>
      <c r="L12" s="101">
        <v>8816.43</v>
      </c>
      <c r="M12" s="91">
        <v>140950</v>
      </c>
      <c r="N12" s="89">
        <v>0</v>
      </c>
      <c r="O12" s="90">
        <v>180704.38999999998</v>
      </c>
      <c r="P12" s="91">
        <v>7500</v>
      </c>
      <c r="Q12" s="89">
        <v>0</v>
      </c>
      <c r="R12" s="90">
        <v>10863.24</v>
      </c>
      <c r="S12" s="91">
        <v>33350</v>
      </c>
      <c r="T12" s="89">
        <v>0</v>
      </c>
      <c r="U12" s="90">
        <v>53715.07000000001</v>
      </c>
      <c r="V12" s="91">
        <v>4000</v>
      </c>
      <c r="W12" s="89">
        <v>0</v>
      </c>
      <c r="X12" s="90">
        <v>4000</v>
      </c>
      <c r="Y12" s="91">
        <v>10500</v>
      </c>
      <c r="Z12" s="89">
        <v>0</v>
      </c>
      <c r="AA12" s="90">
        <v>16197.189999999999</v>
      </c>
      <c r="AB12" s="91">
        <v>399595</v>
      </c>
      <c r="AC12" s="89">
        <v>0</v>
      </c>
      <c r="AD12" s="90">
        <v>491584.58</v>
      </c>
      <c r="AE12" s="91">
        <v>95200</v>
      </c>
      <c r="AF12" s="89">
        <v>0</v>
      </c>
      <c r="AG12" s="90">
        <v>125356.61</v>
      </c>
      <c r="AH12" s="91">
        <v>1550</v>
      </c>
      <c r="AI12" s="89">
        <v>0</v>
      </c>
      <c r="AJ12" s="90">
        <v>1842.79</v>
      </c>
      <c r="AK12" s="91">
        <v>6200</v>
      </c>
      <c r="AL12" s="89">
        <v>0</v>
      </c>
      <c r="AM12" s="90">
        <v>8139.89</v>
      </c>
      <c r="AN12" s="91">
        <v>5000</v>
      </c>
      <c r="AO12" s="89">
        <v>0</v>
      </c>
      <c r="AP12" s="90">
        <v>6448.64</v>
      </c>
      <c r="AQ12" s="91">
        <v>800</v>
      </c>
      <c r="AR12" s="89">
        <v>0</v>
      </c>
      <c r="AS12" s="90">
        <v>867.8299999999999</v>
      </c>
      <c r="AT12" s="91"/>
      <c r="AU12" s="89"/>
      <c r="AV12" s="90"/>
      <c r="AW12" s="91">
        <v>2100</v>
      </c>
      <c r="AX12" s="89">
        <v>0</v>
      </c>
      <c r="AY12" s="90">
        <v>2100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904040</v>
      </c>
      <c r="BW12" s="77">
        <f t="shared" si="1"/>
        <v>0</v>
      </c>
      <c r="BX12" s="79">
        <f t="shared" si="2"/>
        <v>1176455.8</v>
      </c>
    </row>
    <row r="13" spans="2:76" ht="15">
      <c r="B13" s="13">
        <v>104</v>
      </c>
      <c r="C13" s="25" t="s">
        <v>19</v>
      </c>
      <c r="D13" s="88">
        <v>45380</v>
      </c>
      <c r="E13" s="89">
        <v>0</v>
      </c>
      <c r="F13" s="90">
        <v>57557.59</v>
      </c>
      <c r="G13" s="88"/>
      <c r="H13" s="89"/>
      <c r="I13" s="90"/>
      <c r="J13" s="97">
        <v>1000</v>
      </c>
      <c r="K13" s="89">
        <v>0</v>
      </c>
      <c r="L13" s="101">
        <v>1500</v>
      </c>
      <c r="M13" s="91">
        <v>7600</v>
      </c>
      <c r="N13" s="89">
        <v>0</v>
      </c>
      <c r="O13" s="90">
        <v>19422.68</v>
      </c>
      <c r="P13" s="91">
        <v>2700</v>
      </c>
      <c r="Q13" s="89">
        <v>0</v>
      </c>
      <c r="R13" s="90">
        <v>2700</v>
      </c>
      <c r="S13" s="91">
        <v>0</v>
      </c>
      <c r="T13" s="89">
        <v>0</v>
      </c>
      <c r="U13" s="90">
        <v>0</v>
      </c>
      <c r="V13" s="91">
        <v>1900</v>
      </c>
      <c r="W13" s="89">
        <v>0</v>
      </c>
      <c r="X13" s="90">
        <v>2600.01</v>
      </c>
      <c r="Y13" s="91">
        <v>1000</v>
      </c>
      <c r="Z13" s="89">
        <v>0</v>
      </c>
      <c r="AA13" s="90">
        <v>1000</v>
      </c>
      <c r="AB13" s="91">
        <v>3700</v>
      </c>
      <c r="AC13" s="89">
        <v>0</v>
      </c>
      <c r="AD13" s="90">
        <v>7904</v>
      </c>
      <c r="AE13" s="91">
        <v>0</v>
      </c>
      <c r="AF13" s="89">
        <v>0</v>
      </c>
      <c r="AG13" s="90">
        <v>0</v>
      </c>
      <c r="AH13" s="91">
        <v>450</v>
      </c>
      <c r="AI13" s="89">
        <v>0</v>
      </c>
      <c r="AJ13" s="90">
        <v>1850</v>
      </c>
      <c r="AK13" s="91">
        <v>95820</v>
      </c>
      <c r="AL13" s="89">
        <v>0</v>
      </c>
      <c r="AM13" s="90">
        <v>99631.4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159550</v>
      </c>
      <c r="BW13" s="77">
        <f t="shared" si="1"/>
        <v>0</v>
      </c>
      <c r="BX13" s="79">
        <f t="shared" si="2"/>
        <v>194165.68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11600</v>
      </c>
      <c r="E16" s="89">
        <v>0</v>
      </c>
      <c r="F16" s="90">
        <v>17273.64</v>
      </c>
      <c r="G16" s="88"/>
      <c r="H16" s="89"/>
      <c r="I16" s="90"/>
      <c r="J16" s="97"/>
      <c r="K16" s="89"/>
      <c r="L16" s="101"/>
      <c r="M16" s="91">
        <v>5300</v>
      </c>
      <c r="N16" s="89">
        <v>0</v>
      </c>
      <c r="O16" s="90">
        <v>8051.93</v>
      </c>
      <c r="P16" s="97">
        <v>2300</v>
      </c>
      <c r="Q16" s="89">
        <v>0</v>
      </c>
      <c r="R16" s="101">
        <v>3708.73</v>
      </c>
      <c r="S16" s="91">
        <v>0</v>
      </c>
      <c r="T16" s="89">
        <v>0</v>
      </c>
      <c r="U16" s="90">
        <v>273.04</v>
      </c>
      <c r="V16" s="91"/>
      <c r="W16" s="89"/>
      <c r="X16" s="90"/>
      <c r="Y16" s="97">
        <v>0</v>
      </c>
      <c r="Z16" s="89">
        <v>0</v>
      </c>
      <c r="AA16" s="101">
        <v>0</v>
      </c>
      <c r="AB16" s="91">
        <v>0</v>
      </c>
      <c r="AC16" s="89">
        <v>0</v>
      </c>
      <c r="AD16" s="90">
        <v>132.25</v>
      </c>
      <c r="AE16" s="97">
        <v>15310</v>
      </c>
      <c r="AF16" s="89">
        <v>0</v>
      </c>
      <c r="AG16" s="101">
        <v>22949.25</v>
      </c>
      <c r="AH16" s="97"/>
      <c r="AI16" s="89"/>
      <c r="AJ16" s="101"/>
      <c r="AK16" s="97">
        <v>6150</v>
      </c>
      <c r="AL16" s="89">
        <v>0</v>
      </c>
      <c r="AM16" s="101">
        <v>8832.060000000001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40660</v>
      </c>
      <c r="BW16" s="77">
        <f t="shared" si="1"/>
        <v>0</v>
      </c>
      <c r="BX16" s="79">
        <f t="shared" si="2"/>
        <v>61220.899999999994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3100</v>
      </c>
      <c r="E18" s="89">
        <v>0</v>
      </c>
      <c r="F18" s="90">
        <v>3333</v>
      </c>
      <c r="G18" s="88"/>
      <c r="H18" s="89"/>
      <c r="I18" s="90"/>
      <c r="J18" s="97">
        <v>0</v>
      </c>
      <c r="K18" s="89">
        <v>0</v>
      </c>
      <c r="L18" s="101">
        <v>0</v>
      </c>
      <c r="M18" s="97">
        <v>200</v>
      </c>
      <c r="N18" s="89">
        <v>0</v>
      </c>
      <c r="O18" s="101">
        <v>200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500</v>
      </c>
      <c r="AF18" s="89">
        <v>0</v>
      </c>
      <c r="AG18" s="101">
        <v>500</v>
      </c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3800</v>
      </c>
      <c r="BW18" s="77">
        <f t="shared" si="1"/>
        <v>0</v>
      </c>
      <c r="BX18" s="79">
        <f t="shared" si="2"/>
        <v>4033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79445.5</v>
      </c>
      <c r="BJ19" s="89">
        <v>0</v>
      </c>
      <c r="BK19" s="101">
        <v>50000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79445.5</v>
      </c>
      <c r="BW19" s="77">
        <f t="shared" si="1"/>
        <v>0</v>
      </c>
      <c r="BX19" s="79">
        <f t="shared" si="2"/>
        <v>50000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523354.5</v>
      </c>
      <c r="E20" s="78">
        <f t="shared" si="3"/>
        <v>0</v>
      </c>
      <c r="F20" s="79">
        <f t="shared" si="3"/>
        <v>685301.72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82893</v>
      </c>
      <c r="K20" s="78">
        <f t="shared" si="3"/>
        <v>0</v>
      </c>
      <c r="L20" s="77">
        <f t="shared" si="3"/>
        <v>102178.54999999999</v>
      </c>
      <c r="M20" s="98">
        <f t="shared" si="3"/>
        <v>154050</v>
      </c>
      <c r="N20" s="78">
        <f t="shared" si="3"/>
        <v>0</v>
      </c>
      <c r="O20" s="77">
        <f t="shared" si="3"/>
        <v>208378.99999999997</v>
      </c>
      <c r="P20" s="98">
        <f t="shared" si="3"/>
        <v>12500</v>
      </c>
      <c r="Q20" s="78">
        <f t="shared" si="3"/>
        <v>0</v>
      </c>
      <c r="R20" s="77">
        <f t="shared" si="3"/>
        <v>17271.97</v>
      </c>
      <c r="S20" s="98">
        <f t="shared" si="3"/>
        <v>33350</v>
      </c>
      <c r="T20" s="78">
        <f t="shared" si="3"/>
        <v>0</v>
      </c>
      <c r="U20" s="77">
        <f t="shared" si="3"/>
        <v>53988.11000000001</v>
      </c>
      <c r="V20" s="98">
        <f t="shared" si="3"/>
        <v>5900</v>
      </c>
      <c r="W20" s="78">
        <f t="shared" si="3"/>
        <v>0</v>
      </c>
      <c r="X20" s="77">
        <f t="shared" si="3"/>
        <v>6600.01</v>
      </c>
      <c r="Y20" s="98">
        <f t="shared" si="3"/>
        <v>11500</v>
      </c>
      <c r="Z20" s="78">
        <f t="shared" si="3"/>
        <v>0</v>
      </c>
      <c r="AA20" s="77">
        <f t="shared" si="3"/>
        <v>17197.19</v>
      </c>
      <c r="AB20" s="98">
        <f t="shared" si="3"/>
        <v>403295</v>
      </c>
      <c r="AC20" s="78">
        <f t="shared" si="3"/>
        <v>0</v>
      </c>
      <c r="AD20" s="77">
        <f t="shared" si="3"/>
        <v>499620.83</v>
      </c>
      <c r="AE20" s="98">
        <f t="shared" si="3"/>
        <v>166244</v>
      </c>
      <c r="AF20" s="78">
        <f t="shared" si="3"/>
        <v>0</v>
      </c>
      <c r="AG20" s="77">
        <f t="shared" si="3"/>
        <v>217004.21000000002</v>
      </c>
      <c r="AH20" s="98">
        <f t="shared" si="3"/>
        <v>2000</v>
      </c>
      <c r="AI20" s="78">
        <f t="shared" si="3"/>
        <v>0</v>
      </c>
      <c r="AJ20" s="77">
        <f t="shared" si="3"/>
        <v>3692.79</v>
      </c>
      <c r="AK20" s="98">
        <f t="shared" si="3"/>
        <v>108170</v>
      </c>
      <c r="AL20" s="78">
        <f t="shared" si="3"/>
        <v>0</v>
      </c>
      <c r="AM20" s="77">
        <f t="shared" si="3"/>
        <v>116603.34999999999</v>
      </c>
      <c r="AN20" s="98">
        <f t="shared" si="3"/>
        <v>5000</v>
      </c>
      <c r="AO20" s="78">
        <f t="shared" si="3"/>
        <v>0</v>
      </c>
      <c r="AP20" s="77">
        <f t="shared" si="3"/>
        <v>6448.64</v>
      </c>
      <c r="AQ20" s="98">
        <f t="shared" si="3"/>
        <v>800</v>
      </c>
      <c r="AR20" s="78">
        <f t="shared" si="3"/>
        <v>0</v>
      </c>
      <c r="AS20" s="77">
        <f t="shared" si="3"/>
        <v>867.8299999999999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2100</v>
      </c>
      <c r="AX20" s="78">
        <f t="shared" si="3"/>
        <v>0</v>
      </c>
      <c r="AY20" s="77">
        <f t="shared" si="3"/>
        <v>2100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79445.5</v>
      </c>
      <c r="BJ20" s="78">
        <f t="shared" si="3"/>
        <v>0</v>
      </c>
      <c r="BK20" s="77">
        <f t="shared" si="3"/>
        <v>50000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1590602</v>
      </c>
      <c r="BW20" s="77">
        <f>BW10+BW11+BW12+BW13+BW14+BW15+BW16+BW17+BW18+BW19</f>
        <v>0</v>
      </c>
      <c r="BX20" s="95">
        <f>BX10+BX11+BX12+BX13+BX14+BX15+BX16+BX17+BX18+BX19</f>
        <v>1987254.2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25500</v>
      </c>
      <c r="E24" s="89">
        <v>0</v>
      </c>
      <c r="F24" s="90">
        <v>38510.58</v>
      </c>
      <c r="G24" s="88"/>
      <c r="H24" s="89"/>
      <c r="I24" s="90"/>
      <c r="J24" s="97"/>
      <c r="K24" s="89"/>
      <c r="L24" s="101"/>
      <c r="M24" s="97">
        <v>350000</v>
      </c>
      <c r="N24" s="89">
        <v>0</v>
      </c>
      <c r="O24" s="101">
        <v>378703.64</v>
      </c>
      <c r="P24" s="97">
        <v>0</v>
      </c>
      <c r="Q24" s="89">
        <v>0</v>
      </c>
      <c r="R24" s="101">
        <v>76800</v>
      </c>
      <c r="S24" s="97">
        <v>0</v>
      </c>
      <c r="T24" s="89">
        <v>0</v>
      </c>
      <c r="U24" s="101">
        <v>0</v>
      </c>
      <c r="V24" s="97"/>
      <c r="W24" s="89"/>
      <c r="X24" s="101"/>
      <c r="Y24" s="97"/>
      <c r="Z24" s="89"/>
      <c r="AA24" s="101"/>
      <c r="AB24" s="97">
        <v>301000</v>
      </c>
      <c r="AC24" s="89">
        <v>0</v>
      </c>
      <c r="AD24" s="101">
        <v>301000</v>
      </c>
      <c r="AE24" s="97">
        <v>260000</v>
      </c>
      <c r="AF24" s="89">
        <v>0</v>
      </c>
      <c r="AG24" s="101">
        <v>261847.59</v>
      </c>
      <c r="AH24" s="97">
        <v>1000</v>
      </c>
      <c r="AI24" s="89">
        <v>0</v>
      </c>
      <c r="AJ24" s="101">
        <v>1000</v>
      </c>
      <c r="AK24" s="97">
        <v>0</v>
      </c>
      <c r="AL24" s="89">
        <v>0</v>
      </c>
      <c r="AM24" s="101">
        <v>3677.76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8000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>
        <v>0</v>
      </c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937500</v>
      </c>
      <c r="BW24" s="77">
        <f t="shared" si="4"/>
        <v>0</v>
      </c>
      <c r="BX24" s="79">
        <f t="shared" si="4"/>
        <v>1069539.57</v>
      </c>
    </row>
    <row r="25" spans="2:76" ht="15">
      <c r="B25" s="13">
        <v>203</v>
      </c>
      <c r="C25" s="25" t="s">
        <v>105</v>
      </c>
      <c r="D25" s="88">
        <v>2000</v>
      </c>
      <c r="E25" s="89">
        <v>0</v>
      </c>
      <c r="F25" s="90">
        <v>2000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5500</v>
      </c>
      <c r="AL25" s="89">
        <v>0</v>
      </c>
      <c r="AM25" s="101">
        <v>5500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7500</v>
      </c>
      <c r="BW25" s="77">
        <f t="shared" si="4"/>
        <v>0</v>
      </c>
      <c r="BX25" s="79">
        <f t="shared" si="4"/>
        <v>7500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27500</v>
      </c>
      <c r="E28" s="78">
        <f t="shared" si="5"/>
        <v>0</v>
      </c>
      <c r="F28" s="79">
        <f t="shared" si="5"/>
        <v>40510.58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350000</v>
      </c>
      <c r="N28" s="78">
        <f t="shared" si="5"/>
        <v>0</v>
      </c>
      <c r="O28" s="77">
        <f t="shared" si="5"/>
        <v>378703.64</v>
      </c>
      <c r="P28" s="98">
        <f t="shared" si="5"/>
        <v>0</v>
      </c>
      <c r="Q28" s="78">
        <f t="shared" si="5"/>
        <v>0</v>
      </c>
      <c r="R28" s="77">
        <f t="shared" si="5"/>
        <v>76800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301000</v>
      </c>
      <c r="AC28" s="78">
        <f t="shared" si="5"/>
        <v>0</v>
      </c>
      <c r="AD28" s="77">
        <f t="shared" si="5"/>
        <v>301000</v>
      </c>
      <c r="AE28" s="98">
        <f t="shared" si="5"/>
        <v>260000</v>
      </c>
      <c r="AF28" s="78">
        <f t="shared" si="5"/>
        <v>0</v>
      </c>
      <c r="AG28" s="77">
        <f t="shared" si="5"/>
        <v>261847.59</v>
      </c>
      <c r="AH28" s="98">
        <f t="shared" si="5"/>
        <v>1000</v>
      </c>
      <c r="AI28" s="78">
        <f t="shared" si="5"/>
        <v>0</v>
      </c>
      <c r="AJ28" s="77">
        <f aca="true" t="shared" si="6" ref="AJ28:BO28">AJ23+AJ24+AJ25+AJ26+AJ27</f>
        <v>1000</v>
      </c>
      <c r="AK28" s="98">
        <f t="shared" si="6"/>
        <v>5500</v>
      </c>
      <c r="AL28" s="78">
        <f t="shared" si="6"/>
        <v>0</v>
      </c>
      <c r="AM28" s="77">
        <f t="shared" si="6"/>
        <v>9177.76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8000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945000</v>
      </c>
      <c r="BW28" s="77">
        <f>BW23+BW24+BW25+BW26+BW27</f>
        <v>0</v>
      </c>
      <c r="BX28" s="95">
        <f>BX23+BX24+BX25+BX26+BX27</f>
        <v>1077039.57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47000</v>
      </c>
      <c r="E34" s="89">
        <v>0</v>
      </c>
      <c r="F34" s="90">
        <v>47000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47000</v>
      </c>
      <c r="BW34" s="77">
        <f t="shared" si="7"/>
        <v>0</v>
      </c>
      <c r="BX34" s="79">
        <f t="shared" si="7"/>
        <v>47000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47000</v>
      </c>
      <c r="E35" s="78">
        <f t="shared" si="8"/>
        <v>0</v>
      </c>
      <c r="F35" s="79">
        <f t="shared" si="8"/>
        <v>47000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47000</v>
      </c>
      <c r="BW35" s="77">
        <f>BW31+BW32+BW33+BW34</f>
        <v>0</v>
      </c>
      <c r="BX35" s="95">
        <f>BX31+BX32+BX33+BX34</f>
        <v>47000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103110</v>
      </c>
      <c r="BM40" s="89">
        <v>0</v>
      </c>
      <c r="BN40" s="101">
        <v>149344.39</v>
      </c>
      <c r="BO40" s="97"/>
      <c r="BP40" s="89"/>
      <c r="BQ40" s="101"/>
      <c r="BR40" s="97"/>
      <c r="BS40" s="89"/>
      <c r="BT40" s="101"/>
      <c r="BU40" s="76"/>
      <c r="BV40" s="85">
        <f t="shared" si="10"/>
        <v>103110</v>
      </c>
      <c r="BW40" s="77">
        <f t="shared" si="10"/>
        <v>0</v>
      </c>
      <c r="BX40" s="79">
        <f t="shared" si="10"/>
        <v>149344.39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103110</v>
      </c>
      <c r="BM42" s="78">
        <f t="shared" si="12"/>
        <v>0</v>
      </c>
      <c r="BN42" s="77">
        <f t="shared" si="12"/>
        <v>149344.39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103110</v>
      </c>
      <c r="BW42" s="77">
        <f>BW38+BW39+BW40+BW41</f>
        <v>0</v>
      </c>
      <c r="BX42" s="95">
        <f>BX38+BX39+BX40+BX41</f>
        <v>149344.39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>
        <v>300000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300000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300000</v>
      </c>
      <c r="BP46" s="78">
        <f>BP45</f>
        <v>0</v>
      </c>
      <c r="BQ46" s="95">
        <f>BQ45</f>
        <v>300000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300000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460633</v>
      </c>
      <c r="BS49" s="89">
        <v>0</v>
      </c>
      <c r="BT49" s="101">
        <v>545735.69</v>
      </c>
      <c r="BU49" s="76"/>
      <c r="BV49" s="85">
        <f aca="true" t="shared" si="15" ref="BV49:BX50">D49+G49+J49+M49+P49+S49+V49+Y49+AB49+AE49+AH49+AK49+AN49+AQ49+AT49+AW49+AZ49+BC49+BF49+BI49+BL49+BO49+BR49</f>
        <v>460633</v>
      </c>
      <c r="BW49" s="77">
        <f t="shared" si="15"/>
        <v>0</v>
      </c>
      <c r="BX49" s="79">
        <f t="shared" si="15"/>
        <v>545735.69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65000</v>
      </c>
      <c r="BS50" s="89">
        <v>0</v>
      </c>
      <c r="BT50" s="101">
        <v>70408.17</v>
      </c>
      <c r="BU50" s="76"/>
      <c r="BV50" s="85">
        <f t="shared" si="15"/>
        <v>65000</v>
      </c>
      <c r="BW50" s="77">
        <f t="shared" si="15"/>
        <v>0</v>
      </c>
      <c r="BX50" s="79">
        <f t="shared" si="15"/>
        <v>70408.17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525633</v>
      </c>
      <c r="BS51" s="78">
        <f>BS49+BS50</f>
        <v>0</v>
      </c>
      <c r="BT51" s="77">
        <f>BT49+BT50</f>
        <v>616143.86</v>
      </c>
      <c r="BU51" s="85"/>
      <c r="BV51" s="85">
        <f>BV49+BV50</f>
        <v>525633</v>
      </c>
      <c r="BW51" s="77">
        <f>BW49+BW50</f>
        <v>0</v>
      </c>
      <c r="BX51" s="95">
        <f>BX49+BX50</f>
        <v>616143.86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597854.5</v>
      </c>
      <c r="E53" s="86">
        <f t="shared" si="18"/>
        <v>0</v>
      </c>
      <c r="F53" s="86">
        <f t="shared" si="18"/>
        <v>772812.2999999999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82893</v>
      </c>
      <c r="K53" s="86">
        <f t="shared" si="18"/>
        <v>0</v>
      </c>
      <c r="L53" s="86">
        <f t="shared" si="18"/>
        <v>102178.54999999999</v>
      </c>
      <c r="M53" s="86">
        <f t="shared" si="18"/>
        <v>504050</v>
      </c>
      <c r="N53" s="86">
        <f t="shared" si="18"/>
        <v>0</v>
      </c>
      <c r="O53" s="86">
        <f t="shared" si="18"/>
        <v>587082.64</v>
      </c>
      <c r="P53" s="86">
        <f t="shared" si="18"/>
        <v>12500</v>
      </c>
      <c r="Q53" s="86">
        <f t="shared" si="18"/>
        <v>0</v>
      </c>
      <c r="R53" s="86">
        <f t="shared" si="18"/>
        <v>94071.97</v>
      </c>
      <c r="S53" s="86">
        <f t="shared" si="18"/>
        <v>33350</v>
      </c>
      <c r="T53" s="86">
        <f t="shared" si="18"/>
        <v>0</v>
      </c>
      <c r="U53" s="86">
        <f t="shared" si="18"/>
        <v>53988.11000000001</v>
      </c>
      <c r="V53" s="86">
        <f t="shared" si="18"/>
        <v>5900</v>
      </c>
      <c r="W53" s="86">
        <f t="shared" si="18"/>
        <v>0</v>
      </c>
      <c r="X53" s="86">
        <f t="shared" si="18"/>
        <v>6600.01</v>
      </c>
      <c r="Y53" s="86">
        <f t="shared" si="18"/>
        <v>11500</v>
      </c>
      <c r="Z53" s="86">
        <f t="shared" si="18"/>
        <v>0</v>
      </c>
      <c r="AA53" s="86">
        <f t="shared" si="18"/>
        <v>17197.19</v>
      </c>
      <c r="AB53" s="86">
        <f t="shared" si="18"/>
        <v>704295</v>
      </c>
      <c r="AC53" s="86">
        <f t="shared" si="18"/>
        <v>0</v>
      </c>
      <c r="AD53" s="86">
        <f t="shared" si="18"/>
        <v>800620.8300000001</v>
      </c>
      <c r="AE53" s="86">
        <f t="shared" si="18"/>
        <v>426244</v>
      </c>
      <c r="AF53" s="86">
        <f t="shared" si="18"/>
        <v>0</v>
      </c>
      <c r="AG53" s="86">
        <f t="shared" si="18"/>
        <v>478851.80000000005</v>
      </c>
      <c r="AH53" s="86">
        <f t="shared" si="18"/>
        <v>3000</v>
      </c>
      <c r="AI53" s="86">
        <f t="shared" si="18"/>
        <v>0</v>
      </c>
      <c r="AJ53" s="86">
        <f aca="true" t="shared" si="19" ref="AJ53:BT53">AJ20+AJ28+AJ35+AJ42+AJ46+AJ51</f>
        <v>4692.79</v>
      </c>
      <c r="AK53" s="86">
        <f t="shared" si="19"/>
        <v>113670</v>
      </c>
      <c r="AL53" s="86">
        <f t="shared" si="19"/>
        <v>0</v>
      </c>
      <c r="AM53" s="86">
        <f t="shared" si="19"/>
        <v>125781.10999999999</v>
      </c>
      <c r="AN53" s="86">
        <f t="shared" si="19"/>
        <v>5000</v>
      </c>
      <c r="AO53" s="86">
        <f t="shared" si="19"/>
        <v>0</v>
      </c>
      <c r="AP53" s="86">
        <f t="shared" si="19"/>
        <v>6448.64</v>
      </c>
      <c r="AQ53" s="86">
        <f t="shared" si="19"/>
        <v>800</v>
      </c>
      <c r="AR53" s="86">
        <f t="shared" si="19"/>
        <v>0</v>
      </c>
      <c r="AS53" s="86">
        <f t="shared" si="19"/>
        <v>867.8299999999999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2100</v>
      </c>
      <c r="AX53" s="86">
        <f t="shared" si="19"/>
        <v>0</v>
      </c>
      <c r="AY53" s="86">
        <f t="shared" si="19"/>
        <v>10100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79445.5</v>
      </c>
      <c r="BJ53" s="86">
        <f t="shared" si="19"/>
        <v>0</v>
      </c>
      <c r="BK53" s="86">
        <f t="shared" si="19"/>
        <v>50000</v>
      </c>
      <c r="BL53" s="86">
        <f t="shared" si="19"/>
        <v>103110</v>
      </c>
      <c r="BM53" s="86">
        <f t="shared" si="19"/>
        <v>0</v>
      </c>
      <c r="BN53" s="86">
        <f t="shared" si="19"/>
        <v>149344.39</v>
      </c>
      <c r="BO53" s="86">
        <f t="shared" si="19"/>
        <v>300000</v>
      </c>
      <c r="BP53" s="86">
        <f t="shared" si="19"/>
        <v>0</v>
      </c>
      <c r="BQ53" s="86">
        <f t="shared" si="19"/>
        <v>300000</v>
      </c>
      <c r="BR53" s="86">
        <f t="shared" si="19"/>
        <v>525633</v>
      </c>
      <c r="BS53" s="86">
        <f t="shared" si="19"/>
        <v>0</v>
      </c>
      <c r="BT53" s="86">
        <f t="shared" si="19"/>
        <v>616143.86</v>
      </c>
      <c r="BU53" s="86">
        <f>BU8</f>
        <v>0</v>
      </c>
      <c r="BV53" s="102">
        <f>BV8+BV20+BV28+BV35+BV42+BV46+BV51</f>
        <v>3511345</v>
      </c>
      <c r="BW53" s="87">
        <f>BW20+BW28+BW35+BW42+BW46+BW51</f>
        <v>0</v>
      </c>
      <c r="BX53" s="87">
        <f>BX20+BX28+BX35+BX42+BX46+BX51</f>
        <v>4176782.02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233773</v>
      </c>
      <c r="E10" s="89">
        <v>0</v>
      </c>
      <c r="F10" s="90"/>
      <c r="G10" s="88"/>
      <c r="H10" s="89"/>
      <c r="I10" s="90"/>
      <c r="J10" s="97">
        <v>74883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54834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363490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36589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400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36989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171234</v>
      </c>
      <c r="E12" s="89">
        <v>0</v>
      </c>
      <c r="F12" s="90"/>
      <c r="G12" s="88"/>
      <c r="H12" s="89"/>
      <c r="I12" s="90"/>
      <c r="J12" s="97">
        <v>6710</v>
      </c>
      <c r="K12" s="89">
        <v>0</v>
      </c>
      <c r="L12" s="101"/>
      <c r="M12" s="91">
        <v>140000</v>
      </c>
      <c r="N12" s="89">
        <v>0</v>
      </c>
      <c r="O12" s="90"/>
      <c r="P12" s="91">
        <v>7500</v>
      </c>
      <c r="Q12" s="89">
        <v>0</v>
      </c>
      <c r="R12" s="90"/>
      <c r="S12" s="91">
        <v>33150</v>
      </c>
      <c r="T12" s="89">
        <v>0</v>
      </c>
      <c r="U12" s="90"/>
      <c r="V12" s="91">
        <v>4000</v>
      </c>
      <c r="W12" s="89">
        <v>0</v>
      </c>
      <c r="X12" s="90"/>
      <c r="Y12" s="91">
        <v>10500</v>
      </c>
      <c r="Z12" s="89">
        <v>0</v>
      </c>
      <c r="AA12" s="90"/>
      <c r="AB12" s="91">
        <v>405181</v>
      </c>
      <c r="AC12" s="89">
        <v>0</v>
      </c>
      <c r="AD12" s="90"/>
      <c r="AE12" s="91">
        <v>93500</v>
      </c>
      <c r="AF12" s="89">
        <v>0</v>
      </c>
      <c r="AG12" s="90"/>
      <c r="AH12" s="91">
        <v>1550</v>
      </c>
      <c r="AI12" s="89">
        <v>0</v>
      </c>
      <c r="AJ12" s="90"/>
      <c r="AK12" s="91">
        <v>6200</v>
      </c>
      <c r="AL12" s="89">
        <v>0</v>
      </c>
      <c r="AM12" s="90"/>
      <c r="AN12" s="91">
        <v>5000</v>
      </c>
      <c r="AO12" s="89">
        <v>0</v>
      </c>
      <c r="AP12" s="90"/>
      <c r="AQ12" s="91">
        <v>1400</v>
      </c>
      <c r="AR12" s="89">
        <v>0</v>
      </c>
      <c r="AS12" s="90"/>
      <c r="AT12" s="91"/>
      <c r="AU12" s="89"/>
      <c r="AV12" s="90"/>
      <c r="AW12" s="91">
        <v>2100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888025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45380</v>
      </c>
      <c r="E13" s="89">
        <v>0</v>
      </c>
      <c r="F13" s="90"/>
      <c r="G13" s="88"/>
      <c r="H13" s="89"/>
      <c r="I13" s="90"/>
      <c r="J13" s="97">
        <v>1000</v>
      </c>
      <c r="K13" s="89">
        <v>0</v>
      </c>
      <c r="L13" s="101"/>
      <c r="M13" s="91">
        <v>7600</v>
      </c>
      <c r="N13" s="89">
        <v>0</v>
      </c>
      <c r="O13" s="90"/>
      <c r="P13" s="91">
        <v>2700</v>
      </c>
      <c r="Q13" s="89">
        <v>0</v>
      </c>
      <c r="R13" s="90"/>
      <c r="S13" s="91">
        <v>0</v>
      </c>
      <c r="T13" s="89">
        <v>0</v>
      </c>
      <c r="U13" s="90"/>
      <c r="V13" s="91">
        <v>1900</v>
      </c>
      <c r="W13" s="89">
        <v>0</v>
      </c>
      <c r="X13" s="90"/>
      <c r="Y13" s="91">
        <v>1000</v>
      </c>
      <c r="Z13" s="89">
        <v>0</v>
      </c>
      <c r="AA13" s="90"/>
      <c r="AB13" s="91">
        <v>3700</v>
      </c>
      <c r="AC13" s="89">
        <v>0</v>
      </c>
      <c r="AD13" s="90"/>
      <c r="AE13" s="91">
        <v>0</v>
      </c>
      <c r="AF13" s="89">
        <v>0</v>
      </c>
      <c r="AG13" s="90"/>
      <c r="AH13" s="91">
        <v>450</v>
      </c>
      <c r="AI13" s="89">
        <v>0</v>
      </c>
      <c r="AJ13" s="90"/>
      <c r="AK13" s="91">
        <v>95820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159550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10200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5000</v>
      </c>
      <c r="N16" s="89">
        <v>0</v>
      </c>
      <c r="O16" s="90"/>
      <c r="P16" s="97">
        <v>1495</v>
      </c>
      <c r="Q16" s="89">
        <v>0</v>
      </c>
      <c r="R16" s="101"/>
      <c r="S16" s="91">
        <v>0</v>
      </c>
      <c r="T16" s="89">
        <v>0</v>
      </c>
      <c r="U16" s="90"/>
      <c r="V16" s="91"/>
      <c r="W16" s="89"/>
      <c r="X16" s="90"/>
      <c r="Y16" s="97">
        <v>0</v>
      </c>
      <c r="Z16" s="89">
        <v>0</v>
      </c>
      <c r="AA16" s="101"/>
      <c r="AB16" s="91">
        <v>0</v>
      </c>
      <c r="AC16" s="89">
        <v>0</v>
      </c>
      <c r="AD16" s="90"/>
      <c r="AE16" s="97">
        <v>14985</v>
      </c>
      <c r="AF16" s="89">
        <v>0</v>
      </c>
      <c r="AG16" s="101"/>
      <c r="AH16" s="97"/>
      <c r="AI16" s="89"/>
      <c r="AJ16" s="101"/>
      <c r="AK16" s="97">
        <v>5270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36950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>
        <v>200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500</v>
      </c>
      <c r="AF18" s="89">
        <v>0</v>
      </c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88205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88205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497976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82593</v>
      </c>
      <c r="K20" s="78">
        <f t="shared" si="1"/>
        <v>0</v>
      </c>
      <c r="L20" s="77">
        <f t="shared" si="1"/>
        <v>0</v>
      </c>
      <c r="M20" s="98">
        <f t="shared" si="1"/>
        <v>152800</v>
      </c>
      <c r="N20" s="78">
        <f t="shared" si="1"/>
        <v>0</v>
      </c>
      <c r="O20" s="77">
        <f t="shared" si="1"/>
        <v>0</v>
      </c>
      <c r="P20" s="98">
        <f t="shared" si="1"/>
        <v>11695</v>
      </c>
      <c r="Q20" s="78">
        <f t="shared" si="1"/>
        <v>0</v>
      </c>
      <c r="R20" s="77">
        <f t="shared" si="1"/>
        <v>0</v>
      </c>
      <c r="S20" s="98">
        <f t="shared" si="1"/>
        <v>33150</v>
      </c>
      <c r="T20" s="78">
        <f t="shared" si="1"/>
        <v>0</v>
      </c>
      <c r="U20" s="77">
        <f t="shared" si="1"/>
        <v>0</v>
      </c>
      <c r="V20" s="98">
        <f t="shared" si="1"/>
        <v>5900</v>
      </c>
      <c r="W20" s="78">
        <f t="shared" si="1"/>
        <v>0</v>
      </c>
      <c r="X20" s="77">
        <f t="shared" si="1"/>
        <v>0</v>
      </c>
      <c r="Y20" s="98">
        <f t="shared" si="1"/>
        <v>11500</v>
      </c>
      <c r="Z20" s="78">
        <f t="shared" si="1"/>
        <v>0</v>
      </c>
      <c r="AA20" s="77">
        <f t="shared" si="1"/>
        <v>0</v>
      </c>
      <c r="AB20" s="98">
        <f t="shared" si="1"/>
        <v>408881</v>
      </c>
      <c r="AC20" s="78">
        <f t="shared" si="1"/>
        <v>0</v>
      </c>
      <c r="AD20" s="77">
        <f t="shared" si="1"/>
        <v>0</v>
      </c>
      <c r="AE20" s="98">
        <f t="shared" si="1"/>
        <v>164219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107290</v>
      </c>
      <c r="AL20" s="78">
        <f t="shared" si="1"/>
        <v>0</v>
      </c>
      <c r="AM20" s="77">
        <f t="shared" si="1"/>
        <v>0</v>
      </c>
      <c r="AN20" s="98">
        <f t="shared" si="1"/>
        <v>5000</v>
      </c>
      <c r="AO20" s="78">
        <f t="shared" si="1"/>
        <v>0</v>
      </c>
      <c r="AP20" s="77">
        <f t="shared" si="1"/>
        <v>0</v>
      </c>
      <c r="AQ20" s="98">
        <f t="shared" si="1"/>
        <v>1400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88205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1574709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1000</v>
      </c>
      <c r="AC24" s="89">
        <v>0</v>
      </c>
      <c r="AD24" s="101"/>
      <c r="AE24" s="97">
        <v>25000</v>
      </c>
      <c r="AF24" s="89">
        <v>0</v>
      </c>
      <c r="AG24" s="101"/>
      <c r="AH24" s="97">
        <v>1000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52500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2000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5500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1000</v>
      </c>
      <c r="AC28" s="78">
        <f t="shared" si="3"/>
        <v>0</v>
      </c>
      <c r="AD28" s="77">
        <f t="shared" si="3"/>
        <v>0</v>
      </c>
      <c r="AE28" s="98">
        <f t="shared" si="3"/>
        <v>25000</v>
      </c>
      <c r="AF28" s="78">
        <f t="shared" si="3"/>
        <v>0</v>
      </c>
      <c r="AG28" s="77">
        <f t="shared" si="3"/>
        <v>0</v>
      </c>
      <c r="AH28" s="98">
        <f t="shared" si="3"/>
        <v>1000</v>
      </c>
      <c r="AI28" s="78">
        <f t="shared" si="3"/>
        <v>0</v>
      </c>
      <c r="AJ28" s="77">
        <f t="shared" si="3"/>
        <v>0</v>
      </c>
      <c r="AK28" s="98">
        <f t="shared" si="3"/>
        <v>5500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102030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102030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102030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102030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460633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460633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65000</v>
      </c>
      <c r="BS50" s="89">
        <v>0</v>
      </c>
      <c r="BT50" s="101"/>
      <c r="BU50" s="76"/>
      <c r="BV50" s="85">
        <f t="shared" si="9"/>
        <v>65000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525633</v>
      </c>
      <c r="BS51" s="78">
        <f>BS49+BS50</f>
        <v>0</v>
      </c>
      <c r="BT51" s="77">
        <f>BT49+BT50</f>
        <v>0</v>
      </c>
      <c r="BU51" s="85"/>
      <c r="BV51" s="85">
        <f>BV49+BV50</f>
        <v>525633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525476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82593</v>
      </c>
      <c r="K53" s="86">
        <f t="shared" si="11"/>
        <v>0</v>
      </c>
      <c r="L53" s="86">
        <f t="shared" si="11"/>
        <v>0</v>
      </c>
      <c r="M53" s="86">
        <f t="shared" si="11"/>
        <v>152800</v>
      </c>
      <c r="N53" s="86">
        <f t="shared" si="11"/>
        <v>0</v>
      </c>
      <c r="O53" s="86">
        <f t="shared" si="11"/>
        <v>0</v>
      </c>
      <c r="P53" s="86">
        <f t="shared" si="11"/>
        <v>11695</v>
      </c>
      <c r="Q53" s="86">
        <f t="shared" si="11"/>
        <v>0</v>
      </c>
      <c r="R53" s="86">
        <f t="shared" si="11"/>
        <v>0</v>
      </c>
      <c r="S53" s="86">
        <f t="shared" si="11"/>
        <v>33150</v>
      </c>
      <c r="T53" s="86">
        <f t="shared" si="11"/>
        <v>0</v>
      </c>
      <c r="U53" s="86">
        <f t="shared" si="11"/>
        <v>0</v>
      </c>
      <c r="V53" s="86">
        <f t="shared" si="11"/>
        <v>5900</v>
      </c>
      <c r="W53" s="86">
        <f t="shared" si="11"/>
        <v>0</v>
      </c>
      <c r="X53" s="86">
        <f t="shared" si="11"/>
        <v>0</v>
      </c>
      <c r="Y53" s="86">
        <f t="shared" si="11"/>
        <v>11500</v>
      </c>
      <c r="Z53" s="86">
        <f t="shared" si="11"/>
        <v>0</v>
      </c>
      <c r="AA53" s="86">
        <f t="shared" si="11"/>
        <v>0</v>
      </c>
      <c r="AB53" s="86">
        <f t="shared" si="11"/>
        <v>409881</v>
      </c>
      <c r="AC53" s="86">
        <f t="shared" si="11"/>
        <v>0</v>
      </c>
      <c r="AD53" s="86">
        <f t="shared" si="11"/>
        <v>0</v>
      </c>
      <c r="AE53" s="86">
        <f t="shared" si="11"/>
        <v>189219</v>
      </c>
      <c r="AF53" s="86">
        <f t="shared" si="11"/>
        <v>0</v>
      </c>
      <c r="AG53" s="86">
        <f t="shared" si="11"/>
        <v>0</v>
      </c>
      <c r="AH53" s="86">
        <f t="shared" si="11"/>
        <v>3000</v>
      </c>
      <c r="AI53" s="86">
        <f t="shared" si="11"/>
        <v>0</v>
      </c>
      <c r="AJ53" s="86">
        <f t="shared" si="11"/>
        <v>0</v>
      </c>
      <c r="AK53" s="86">
        <f t="shared" si="11"/>
        <v>112790</v>
      </c>
      <c r="AL53" s="86">
        <f t="shared" si="11"/>
        <v>0</v>
      </c>
      <c r="AM53" s="86">
        <f t="shared" si="11"/>
        <v>0</v>
      </c>
      <c r="AN53" s="86">
        <f t="shared" si="11"/>
        <v>5000</v>
      </c>
      <c r="AO53" s="86">
        <f t="shared" si="11"/>
        <v>0</v>
      </c>
      <c r="AP53" s="86">
        <f t="shared" si="11"/>
        <v>0</v>
      </c>
      <c r="AQ53" s="86">
        <f t="shared" si="11"/>
        <v>1400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88205</v>
      </c>
      <c r="BJ53" s="86">
        <f t="shared" si="11"/>
        <v>0</v>
      </c>
      <c r="BK53" s="86">
        <f t="shared" si="11"/>
        <v>0</v>
      </c>
      <c r="BL53" s="86">
        <f t="shared" si="11"/>
        <v>102030</v>
      </c>
      <c r="BM53" s="86">
        <f t="shared" si="11"/>
        <v>0</v>
      </c>
      <c r="BN53" s="86">
        <f t="shared" si="11"/>
        <v>0</v>
      </c>
      <c r="BO53" s="86">
        <f t="shared" si="11"/>
        <v>300000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525633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2562372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233773</v>
      </c>
      <c r="E10" s="89">
        <v>0</v>
      </c>
      <c r="F10" s="90"/>
      <c r="G10" s="88"/>
      <c r="H10" s="89"/>
      <c r="I10" s="90"/>
      <c r="J10" s="97">
        <v>74883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54834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363490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37089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400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37489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176602</v>
      </c>
      <c r="E12" s="89">
        <v>0</v>
      </c>
      <c r="F12" s="90"/>
      <c r="G12" s="88"/>
      <c r="H12" s="89"/>
      <c r="I12" s="90"/>
      <c r="J12" s="97">
        <v>7010</v>
      </c>
      <c r="K12" s="89">
        <v>0</v>
      </c>
      <c r="L12" s="101"/>
      <c r="M12" s="91">
        <v>140950</v>
      </c>
      <c r="N12" s="89">
        <v>0</v>
      </c>
      <c r="O12" s="90"/>
      <c r="P12" s="91">
        <v>7500</v>
      </c>
      <c r="Q12" s="89">
        <v>0</v>
      </c>
      <c r="R12" s="90"/>
      <c r="S12" s="91">
        <v>33350</v>
      </c>
      <c r="T12" s="89">
        <v>0</v>
      </c>
      <c r="U12" s="90"/>
      <c r="V12" s="91">
        <v>4000</v>
      </c>
      <c r="W12" s="89">
        <v>0</v>
      </c>
      <c r="X12" s="90"/>
      <c r="Y12" s="91">
        <v>10500</v>
      </c>
      <c r="Z12" s="89">
        <v>0</v>
      </c>
      <c r="AA12" s="90"/>
      <c r="AB12" s="91">
        <v>411863</v>
      </c>
      <c r="AC12" s="89">
        <v>0</v>
      </c>
      <c r="AD12" s="90"/>
      <c r="AE12" s="91">
        <v>94700</v>
      </c>
      <c r="AF12" s="89">
        <v>0</v>
      </c>
      <c r="AG12" s="90"/>
      <c r="AH12" s="91">
        <v>1550</v>
      </c>
      <c r="AI12" s="89">
        <v>0</v>
      </c>
      <c r="AJ12" s="90"/>
      <c r="AK12" s="91">
        <v>6200</v>
      </c>
      <c r="AL12" s="89">
        <v>0</v>
      </c>
      <c r="AM12" s="90"/>
      <c r="AN12" s="91">
        <v>5000</v>
      </c>
      <c r="AO12" s="89">
        <v>0</v>
      </c>
      <c r="AP12" s="90"/>
      <c r="AQ12" s="91">
        <v>800</v>
      </c>
      <c r="AR12" s="89">
        <v>0</v>
      </c>
      <c r="AS12" s="90"/>
      <c r="AT12" s="91"/>
      <c r="AU12" s="89"/>
      <c r="AV12" s="90"/>
      <c r="AW12" s="91">
        <v>2100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902125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45380</v>
      </c>
      <c r="E13" s="89">
        <v>0</v>
      </c>
      <c r="F13" s="90"/>
      <c r="G13" s="88"/>
      <c r="H13" s="89"/>
      <c r="I13" s="90"/>
      <c r="J13" s="97">
        <v>1000</v>
      </c>
      <c r="K13" s="89">
        <v>0</v>
      </c>
      <c r="L13" s="101"/>
      <c r="M13" s="91">
        <v>7600</v>
      </c>
      <c r="N13" s="89">
        <v>0</v>
      </c>
      <c r="O13" s="90"/>
      <c r="P13" s="91">
        <v>2700</v>
      </c>
      <c r="Q13" s="89">
        <v>0</v>
      </c>
      <c r="R13" s="90"/>
      <c r="S13" s="91">
        <v>0</v>
      </c>
      <c r="T13" s="89">
        <v>0</v>
      </c>
      <c r="U13" s="90"/>
      <c r="V13" s="91">
        <v>1900</v>
      </c>
      <c r="W13" s="89">
        <v>0</v>
      </c>
      <c r="X13" s="90"/>
      <c r="Y13" s="91">
        <v>1000</v>
      </c>
      <c r="Z13" s="89">
        <v>0</v>
      </c>
      <c r="AA13" s="90"/>
      <c r="AB13" s="91">
        <v>3700</v>
      </c>
      <c r="AC13" s="89">
        <v>0</v>
      </c>
      <c r="AD13" s="90"/>
      <c r="AE13" s="91">
        <v>0</v>
      </c>
      <c r="AF13" s="89">
        <v>0</v>
      </c>
      <c r="AG13" s="90"/>
      <c r="AH13" s="91">
        <v>450</v>
      </c>
      <c r="AI13" s="89">
        <v>0</v>
      </c>
      <c r="AJ13" s="90"/>
      <c r="AK13" s="91">
        <v>95820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159550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8700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4600</v>
      </c>
      <c r="N16" s="89">
        <v>0</v>
      </c>
      <c r="O16" s="90"/>
      <c r="P16" s="97">
        <v>870</v>
      </c>
      <c r="Q16" s="89">
        <v>0</v>
      </c>
      <c r="R16" s="101"/>
      <c r="S16" s="91">
        <v>0</v>
      </c>
      <c r="T16" s="89">
        <v>0</v>
      </c>
      <c r="U16" s="90"/>
      <c r="V16" s="91"/>
      <c r="W16" s="89"/>
      <c r="X16" s="90"/>
      <c r="Y16" s="97">
        <v>0</v>
      </c>
      <c r="Z16" s="89">
        <v>0</v>
      </c>
      <c r="AA16" s="101"/>
      <c r="AB16" s="91">
        <v>0</v>
      </c>
      <c r="AC16" s="89">
        <v>0</v>
      </c>
      <c r="AD16" s="90"/>
      <c r="AE16" s="97">
        <v>13775</v>
      </c>
      <c r="AF16" s="89">
        <v>0</v>
      </c>
      <c r="AG16" s="101"/>
      <c r="AH16" s="97"/>
      <c r="AI16" s="89"/>
      <c r="AJ16" s="101"/>
      <c r="AK16" s="97">
        <v>4600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32545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1100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>
        <v>200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500</v>
      </c>
      <c r="AF18" s="89">
        <v>0</v>
      </c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1800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98880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98880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502644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82893</v>
      </c>
      <c r="K20" s="78">
        <f t="shared" si="1"/>
        <v>0</v>
      </c>
      <c r="L20" s="77">
        <f t="shared" si="1"/>
        <v>0</v>
      </c>
      <c r="M20" s="98">
        <f t="shared" si="1"/>
        <v>153350</v>
      </c>
      <c r="N20" s="78">
        <f t="shared" si="1"/>
        <v>0</v>
      </c>
      <c r="O20" s="77">
        <f t="shared" si="1"/>
        <v>0</v>
      </c>
      <c r="P20" s="98">
        <f t="shared" si="1"/>
        <v>11070</v>
      </c>
      <c r="Q20" s="78">
        <f t="shared" si="1"/>
        <v>0</v>
      </c>
      <c r="R20" s="77">
        <f t="shared" si="1"/>
        <v>0</v>
      </c>
      <c r="S20" s="98">
        <f t="shared" si="1"/>
        <v>33350</v>
      </c>
      <c r="T20" s="78">
        <f t="shared" si="1"/>
        <v>0</v>
      </c>
      <c r="U20" s="77">
        <f t="shared" si="1"/>
        <v>0</v>
      </c>
      <c r="V20" s="98">
        <f t="shared" si="1"/>
        <v>5900</v>
      </c>
      <c r="W20" s="78">
        <f t="shared" si="1"/>
        <v>0</v>
      </c>
      <c r="X20" s="77">
        <f t="shared" si="1"/>
        <v>0</v>
      </c>
      <c r="Y20" s="98">
        <f t="shared" si="1"/>
        <v>11500</v>
      </c>
      <c r="Z20" s="78">
        <f t="shared" si="1"/>
        <v>0</v>
      </c>
      <c r="AA20" s="77">
        <f t="shared" si="1"/>
        <v>0</v>
      </c>
      <c r="AB20" s="98">
        <f t="shared" si="1"/>
        <v>415563</v>
      </c>
      <c r="AC20" s="78">
        <f t="shared" si="1"/>
        <v>0</v>
      </c>
      <c r="AD20" s="77">
        <f t="shared" si="1"/>
        <v>0</v>
      </c>
      <c r="AE20" s="98">
        <f t="shared" si="1"/>
        <v>164209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106620</v>
      </c>
      <c r="AL20" s="78">
        <f t="shared" si="1"/>
        <v>0</v>
      </c>
      <c r="AM20" s="77">
        <f t="shared" si="1"/>
        <v>0</v>
      </c>
      <c r="AN20" s="98">
        <f t="shared" si="1"/>
        <v>5000</v>
      </c>
      <c r="AO20" s="78">
        <f t="shared" si="1"/>
        <v>0</v>
      </c>
      <c r="AP20" s="77">
        <f t="shared" si="1"/>
        <v>0</v>
      </c>
      <c r="AQ20" s="98">
        <f t="shared" si="1"/>
        <v>800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98880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1595879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1000</v>
      </c>
      <c r="AC24" s="89">
        <v>0</v>
      </c>
      <c r="AD24" s="101"/>
      <c r="AE24" s="97">
        <v>25000</v>
      </c>
      <c r="AF24" s="89">
        <v>0</v>
      </c>
      <c r="AG24" s="101"/>
      <c r="AH24" s="97">
        <v>1000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52500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2000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5500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1000</v>
      </c>
      <c r="AC28" s="78">
        <f t="shared" si="3"/>
        <v>0</v>
      </c>
      <c r="AD28" s="77">
        <f t="shared" si="3"/>
        <v>0</v>
      </c>
      <c r="AE28" s="98">
        <f t="shared" si="3"/>
        <v>25000</v>
      </c>
      <c r="AF28" s="78">
        <f t="shared" si="3"/>
        <v>0</v>
      </c>
      <c r="AG28" s="77">
        <f t="shared" si="3"/>
        <v>0</v>
      </c>
      <c r="AH28" s="98">
        <f t="shared" si="3"/>
        <v>1000</v>
      </c>
      <c r="AI28" s="78">
        <f t="shared" si="3"/>
        <v>0</v>
      </c>
      <c r="AJ28" s="77">
        <f t="shared" si="3"/>
        <v>0</v>
      </c>
      <c r="AK28" s="98">
        <f t="shared" si="3"/>
        <v>5500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85060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85060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85060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85060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460633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460633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65000</v>
      </c>
      <c r="BS50" s="89">
        <v>0</v>
      </c>
      <c r="BT50" s="101"/>
      <c r="BU50" s="76"/>
      <c r="BV50" s="85">
        <f t="shared" si="9"/>
        <v>65000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525633</v>
      </c>
      <c r="BS51" s="78">
        <f>BS49+BS50</f>
        <v>0</v>
      </c>
      <c r="BT51" s="77">
        <f>BT49+BT50</f>
        <v>0</v>
      </c>
      <c r="BU51" s="85"/>
      <c r="BV51" s="85">
        <f>BV49+BV50</f>
        <v>525633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530144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82893</v>
      </c>
      <c r="K53" s="86">
        <f t="shared" si="11"/>
        <v>0</v>
      </c>
      <c r="L53" s="86">
        <f t="shared" si="11"/>
        <v>0</v>
      </c>
      <c r="M53" s="86">
        <f t="shared" si="11"/>
        <v>153350</v>
      </c>
      <c r="N53" s="86">
        <f t="shared" si="11"/>
        <v>0</v>
      </c>
      <c r="O53" s="86">
        <f t="shared" si="11"/>
        <v>0</v>
      </c>
      <c r="P53" s="86">
        <f t="shared" si="11"/>
        <v>11070</v>
      </c>
      <c r="Q53" s="86">
        <f t="shared" si="11"/>
        <v>0</v>
      </c>
      <c r="R53" s="86">
        <f t="shared" si="11"/>
        <v>0</v>
      </c>
      <c r="S53" s="86">
        <f t="shared" si="11"/>
        <v>33350</v>
      </c>
      <c r="T53" s="86">
        <f t="shared" si="11"/>
        <v>0</v>
      </c>
      <c r="U53" s="86">
        <f t="shared" si="11"/>
        <v>0</v>
      </c>
      <c r="V53" s="86">
        <f t="shared" si="11"/>
        <v>5900</v>
      </c>
      <c r="W53" s="86">
        <f t="shared" si="11"/>
        <v>0</v>
      </c>
      <c r="X53" s="86">
        <f t="shared" si="11"/>
        <v>0</v>
      </c>
      <c r="Y53" s="86">
        <f t="shared" si="11"/>
        <v>11500</v>
      </c>
      <c r="Z53" s="86">
        <f t="shared" si="11"/>
        <v>0</v>
      </c>
      <c r="AA53" s="86">
        <f t="shared" si="11"/>
        <v>0</v>
      </c>
      <c r="AB53" s="86">
        <f t="shared" si="11"/>
        <v>416563</v>
      </c>
      <c r="AC53" s="86">
        <f t="shared" si="11"/>
        <v>0</v>
      </c>
      <c r="AD53" s="86">
        <f t="shared" si="11"/>
        <v>0</v>
      </c>
      <c r="AE53" s="86">
        <f t="shared" si="11"/>
        <v>189209</v>
      </c>
      <c r="AF53" s="86">
        <f t="shared" si="11"/>
        <v>0</v>
      </c>
      <c r="AG53" s="86">
        <f t="shared" si="11"/>
        <v>0</v>
      </c>
      <c r="AH53" s="86">
        <f t="shared" si="11"/>
        <v>3000</v>
      </c>
      <c r="AI53" s="86">
        <f t="shared" si="11"/>
        <v>0</v>
      </c>
      <c r="AJ53" s="86">
        <f t="shared" si="11"/>
        <v>0</v>
      </c>
      <c r="AK53" s="86">
        <f t="shared" si="11"/>
        <v>112120</v>
      </c>
      <c r="AL53" s="86">
        <f t="shared" si="11"/>
        <v>0</v>
      </c>
      <c r="AM53" s="86">
        <f t="shared" si="11"/>
        <v>0</v>
      </c>
      <c r="AN53" s="86">
        <f t="shared" si="11"/>
        <v>5000</v>
      </c>
      <c r="AO53" s="86">
        <f t="shared" si="11"/>
        <v>0</v>
      </c>
      <c r="AP53" s="86">
        <f t="shared" si="11"/>
        <v>0</v>
      </c>
      <c r="AQ53" s="86">
        <f t="shared" si="11"/>
        <v>800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98880</v>
      </c>
      <c r="BJ53" s="86">
        <f t="shared" si="11"/>
        <v>0</v>
      </c>
      <c r="BK53" s="86">
        <f t="shared" si="11"/>
        <v>0</v>
      </c>
      <c r="BL53" s="86">
        <f t="shared" si="11"/>
        <v>85060</v>
      </c>
      <c r="BM53" s="86">
        <f t="shared" si="11"/>
        <v>0</v>
      </c>
      <c r="BN53" s="86">
        <f t="shared" si="11"/>
        <v>0</v>
      </c>
      <c r="BO53" s="86">
        <f t="shared" si="11"/>
        <v>300000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525633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2566572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2019-04-12T07:32:41Z</dcterms:modified>
  <cp:category/>
  <cp:version/>
  <cp:contentType/>
  <cp:contentStatus/>
</cp:coreProperties>
</file>