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<sst xmlns="http://schemas.openxmlformats.org/spreadsheetml/2006/main" count="870" uniqueCount="151">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</sst>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989055.77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1124330</v>
      </c>
      <c r="E10" s="45">
        <v>2307722.08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292763</v>
      </c>
      <c r="E14" s="45">
        <v>554963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1417093</v>
      </c>
      <c r="E16" s="51">
        <f>E10+E11+E12+E13+E14+E15</f>
        <v>2862685.08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139029.85</v>
      </c>
      <c r="E18" s="45">
        <v>144013.25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139029.85</v>
      </c>
      <c r="E23" s="51">
        <f>E18+E19+E20+E21+E22</f>
        <v>144013.25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177769</v>
      </c>
      <c r="E25" s="45">
        <v>221436.52000000002</v>
      </c>
    </row>
    <row r="26" spans="2:5" ht="15">
      <c r="B26" s="13">
        <v>30200</v>
      </c>
      <c r="C26" s="54" t="s">
        <v>28</v>
      </c>
      <c r="D26" s="39">
        <v>3000</v>
      </c>
      <c r="E26" s="45">
        <v>10254.4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50</v>
      </c>
      <c r="E28" s="45">
        <v>50</v>
      </c>
    </row>
    <row r="29" spans="2:5" ht="15">
      <c r="B29" s="13">
        <v>30500</v>
      </c>
      <c r="C29" s="54" t="s">
        <v>31</v>
      </c>
      <c r="D29" s="60">
        <v>10080</v>
      </c>
      <c r="E29" s="50">
        <v>11077.15</v>
      </c>
    </row>
    <row r="30" spans="2:5" ht="15.75" thickBot="1">
      <c r="B30" s="16">
        <v>30000</v>
      </c>
      <c r="C30" s="15" t="s">
        <v>32</v>
      </c>
      <c r="D30" s="48">
        <f>D25+D26+D27+D28+D29</f>
        <v>190909</v>
      </c>
      <c r="E30" s="51">
        <f>E25+E26+E27+E28+E29</f>
        <v>242828.07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1709422</v>
      </c>
      <c r="E33" s="59">
        <v>2761224.13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27000</v>
      </c>
      <c r="E35" s="45">
        <v>27000</v>
      </c>
    </row>
    <row r="36" spans="2:5" ht="15">
      <c r="B36" s="13">
        <v>40500</v>
      </c>
      <c r="C36" s="54" t="s">
        <v>39</v>
      </c>
      <c r="D36" s="49">
        <v>30000</v>
      </c>
      <c r="E36" s="50">
        <v>30000</v>
      </c>
    </row>
    <row r="37" spans="2:5" ht="15.75" thickBot="1">
      <c r="B37" s="16">
        <v>40000</v>
      </c>
      <c r="C37" s="15" t="s">
        <v>40</v>
      </c>
      <c r="D37" s="48">
        <f>D32+D33+D34+D35+D36</f>
        <v>1766422</v>
      </c>
      <c r="E37" s="51">
        <f>E32+E33+E34+E35+E36</f>
        <v>2818224.13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74787.21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74787.21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361533</v>
      </c>
      <c r="E54" s="45">
        <v>448929.77</v>
      </c>
    </row>
    <row r="55" spans="2:5" ht="15">
      <c r="B55" s="13">
        <v>90200</v>
      </c>
      <c r="C55" s="54" t="s">
        <v>62</v>
      </c>
      <c r="D55" s="61">
        <v>20000</v>
      </c>
      <c r="E55" s="62">
        <v>22837.510000000002</v>
      </c>
    </row>
    <row r="56" spans="2:5" ht="15.75" thickBot="1">
      <c r="B56" s="16">
        <v>90000</v>
      </c>
      <c r="C56" s="15" t="s">
        <v>63</v>
      </c>
      <c r="D56" s="48">
        <f>D54+D55</f>
        <v>381533</v>
      </c>
      <c r="E56" s="51">
        <f>E54+E55</f>
        <v>471767.28</v>
      </c>
    </row>
    <row r="57" spans="2:5" ht="16.5" thickBot="1" thickTop="1">
      <c r="B57" s="109" t="s">
        <v>64</v>
      </c>
      <c r="C57" s="110"/>
      <c r="D57" s="52">
        <f>D16+D23+D30+D37+D43+D49+D52+D56</f>
        <v>4194986.85</v>
      </c>
      <c r="E57" s="55">
        <f>E16+E23+E30+E37+E43+E49+E52+E56</f>
        <v>6914305.02</v>
      </c>
    </row>
    <row r="58" spans="2:5" ht="16.5" thickBot="1" thickTop="1">
      <c r="B58" s="109" t="s">
        <v>65</v>
      </c>
      <c r="C58" s="110"/>
      <c r="D58" s="52">
        <f>D57+D5+D6+D7+D8</f>
        <v>4194986.85</v>
      </c>
      <c r="E58" s="55">
        <f>E57+E5+E6+E7+E8</f>
        <v>7903360.789999999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1131680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305023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1436703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97770.85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97770.85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179769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50</v>
      </c>
      <c r="E28" s="45"/>
    </row>
    <row r="29" spans="2:5" ht="15">
      <c r="B29" s="13">
        <v>30500</v>
      </c>
      <c r="C29" s="54" t="s">
        <v>31</v>
      </c>
      <c r="D29" s="60">
        <v>10080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192909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5618000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27000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5675000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361533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381533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8083915.85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8083915.85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1134177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317645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1451822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95770.85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95770.85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179769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50</v>
      </c>
      <c r="E28" s="45"/>
    </row>
    <row r="29" spans="2:5" ht="15">
      <c r="B29" s="13">
        <v>30500</v>
      </c>
      <c r="C29" s="54" t="s">
        <v>31</v>
      </c>
      <c r="D29" s="60">
        <v>10080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192909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4950000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27000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361533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381533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7429034.85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7429034.85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227356</v>
      </c>
      <c r="E10" s="89">
        <v>0</v>
      </c>
      <c r="F10" s="90">
        <v>353603.27</v>
      </c>
      <c r="G10" s="88"/>
      <c r="H10" s="89"/>
      <c r="I10" s="90"/>
      <c r="J10" s="97">
        <v>79220</v>
      </c>
      <c r="K10" s="89">
        <v>0</v>
      </c>
      <c r="L10" s="101">
        <v>130777.59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56692</v>
      </c>
      <c r="AF10" s="89">
        <v>0</v>
      </c>
      <c r="AG10" s="90">
        <v>93027.48000000001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363268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577408.34</v>
      </c>
    </row>
    <row r="11" spans="2:76" ht="15">
      <c r="B11" s="13">
        <v>102</v>
      </c>
      <c r="C11" s="25" t="s">
        <v>92</v>
      </c>
      <c r="D11" s="88">
        <v>28524</v>
      </c>
      <c r="E11" s="89">
        <v>0</v>
      </c>
      <c r="F11" s="90">
        <v>51903.77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400</v>
      </c>
      <c r="AF11" s="89">
        <v>0</v>
      </c>
      <c r="AG11" s="90">
        <v>665.83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28924</v>
      </c>
      <c r="BW11" s="77">
        <f t="shared" si="1"/>
        <v>0</v>
      </c>
      <c r="BX11" s="79">
        <f t="shared" si="2"/>
        <v>52569.6</v>
      </c>
    </row>
    <row r="12" spans="2:76" ht="15">
      <c r="B12" s="13">
        <v>103</v>
      </c>
      <c r="C12" s="25" t="s">
        <v>93</v>
      </c>
      <c r="D12" s="88">
        <v>250247</v>
      </c>
      <c r="E12" s="89">
        <v>0</v>
      </c>
      <c r="F12" s="90">
        <v>404234.55</v>
      </c>
      <c r="G12" s="88"/>
      <c r="H12" s="89"/>
      <c r="I12" s="90"/>
      <c r="J12" s="97">
        <v>5350</v>
      </c>
      <c r="K12" s="89">
        <v>0</v>
      </c>
      <c r="L12" s="101">
        <v>6714.91</v>
      </c>
      <c r="M12" s="91">
        <v>159200</v>
      </c>
      <c r="N12" s="89">
        <v>0</v>
      </c>
      <c r="O12" s="90">
        <v>189554.22</v>
      </c>
      <c r="P12" s="91">
        <v>7120</v>
      </c>
      <c r="Q12" s="89">
        <v>0</v>
      </c>
      <c r="R12" s="90">
        <v>11705.920000000002</v>
      </c>
      <c r="S12" s="91">
        <v>37890</v>
      </c>
      <c r="T12" s="89">
        <v>0</v>
      </c>
      <c r="U12" s="90">
        <v>45474.270000000004</v>
      </c>
      <c r="V12" s="91">
        <v>4000</v>
      </c>
      <c r="W12" s="89">
        <v>0</v>
      </c>
      <c r="X12" s="90">
        <v>6800</v>
      </c>
      <c r="Y12" s="91">
        <v>10200</v>
      </c>
      <c r="Z12" s="89">
        <v>0</v>
      </c>
      <c r="AA12" s="90">
        <v>16866.829999999998</v>
      </c>
      <c r="AB12" s="91">
        <v>373578.2</v>
      </c>
      <c r="AC12" s="89">
        <v>0</v>
      </c>
      <c r="AD12" s="90">
        <v>575761.47</v>
      </c>
      <c r="AE12" s="91">
        <v>93525.25</v>
      </c>
      <c r="AF12" s="89">
        <v>0</v>
      </c>
      <c r="AG12" s="90">
        <v>121449.20999999999</v>
      </c>
      <c r="AH12" s="91">
        <v>1350</v>
      </c>
      <c r="AI12" s="89">
        <v>0</v>
      </c>
      <c r="AJ12" s="90">
        <v>1427.79</v>
      </c>
      <c r="AK12" s="91">
        <v>16688</v>
      </c>
      <c r="AL12" s="89">
        <v>0</v>
      </c>
      <c r="AM12" s="90">
        <v>25198.36</v>
      </c>
      <c r="AN12" s="91">
        <v>4900</v>
      </c>
      <c r="AO12" s="89">
        <v>0</v>
      </c>
      <c r="AP12" s="90">
        <v>8050.24</v>
      </c>
      <c r="AQ12" s="91">
        <v>800</v>
      </c>
      <c r="AR12" s="89">
        <v>0</v>
      </c>
      <c r="AS12" s="90">
        <v>870.18</v>
      </c>
      <c r="AT12" s="91"/>
      <c r="AU12" s="89"/>
      <c r="AV12" s="90"/>
      <c r="AW12" s="91">
        <v>2100</v>
      </c>
      <c r="AX12" s="89">
        <v>0</v>
      </c>
      <c r="AY12" s="90">
        <v>2100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966948.45</v>
      </c>
      <c r="BW12" s="77">
        <f t="shared" si="1"/>
        <v>0</v>
      </c>
      <c r="BX12" s="79">
        <f t="shared" si="2"/>
        <v>1416207.95</v>
      </c>
    </row>
    <row r="13" spans="2:76" ht="15">
      <c r="B13" s="13">
        <v>104</v>
      </c>
      <c r="C13" s="25" t="s">
        <v>19</v>
      </c>
      <c r="D13" s="88">
        <v>49870</v>
      </c>
      <c r="E13" s="89">
        <v>0</v>
      </c>
      <c r="F13" s="90">
        <v>98053.48</v>
      </c>
      <c r="G13" s="88"/>
      <c r="H13" s="89"/>
      <c r="I13" s="90"/>
      <c r="J13" s="97">
        <v>100</v>
      </c>
      <c r="K13" s="89">
        <v>0</v>
      </c>
      <c r="L13" s="101">
        <v>100</v>
      </c>
      <c r="M13" s="91">
        <v>15691</v>
      </c>
      <c r="N13" s="89">
        <v>0</v>
      </c>
      <c r="O13" s="90">
        <v>15707.82</v>
      </c>
      <c r="P13" s="91">
        <v>3900</v>
      </c>
      <c r="Q13" s="89">
        <v>0</v>
      </c>
      <c r="R13" s="90">
        <v>4100</v>
      </c>
      <c r="S13" s="91">
        <v>0</v>
      </c>
      <c r="T13" s="89">
        <v>0</v>
      </c>
      <c r="U13" s="90">
        <v>0</v>
      </c>
      <c r="V13" s="91">
        <v>900</v>
      </c>
      <c r="W13" s="89">
        <v>0</v>
      </c>
      <c r="X13" s="90">
        <v>1100</v>
      </c>
      <c r="Y13" s="91">
        <v>100</v>
      </c>
      <c r="Z13" s="89">
        <v>0</v>
      </c>
      <c r="AA13" s="90">
        <v>100</v>
      </c>
      <c r="AB13" s="91">
        <v>4050</v>
      </c>
      <c r="AC13" s="89">
        <v>0</v>
      </c>
      <c r="AD13" s="90">
        <v>6050</v>
      </c>
      <c r="AE13" s="91">
        <v>0</v>
      </c>
      <c r="AF13" s="89">
        <v>0</v>
      </c>
      <c r="AG13" s="90">
        <v>0</v>
      </c>
      <c r="AH13" s="91">
        <v>350</v>
      </c>
      <c r="AI13" s="89">
        <v>0</v>
      </c>
      <c r="AJ13" s="90">
        <v>386.2</v>
      </c>
      <c r="AK13" s="91">
        <v>112805</v>
      </c>
      <c r="AL13" s="89">
        <v>0</v>
      </c>
      <c r="AM13" s="90">
        <v>115425.56</v>
      </c>
      <c r="AN13" s="91"/>
      <c r="AO13" s="89"/>
      <c r="AP13" s="90"/>
      <c r="AQ13" s="91">
        <v>5000</v>
      </c>
      <c r="AR13" s="89">
        <v>0</v>
      </c>
      <c r="AS13" s="90">
        <v>5000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192766</v>
      </c>
      <c r="BW13" s="77">
        <f t="shared" si="1"/>
        <v>0</v>
      </c>
      <c r="BX13" s="79">
        <f t="shared" si="2"/>
        <v>246023.06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5300</v>
      </c>
      <c r="E16" s="89">
        <v>0</v>
      </c>
      <c r="F16" s="90">
        <v>11862</v>
      </c>
      <c r="G16" s="88"/>
      <c r="H16" s="89"/>
      <c r="I16" s="90"/>
      <c r="J16" s="97"/>
      <c r="K16" s="89"/>
      <c r="L16" s="101"/>
      <c r="M16" s="91">
        <v>3925</v>
      </c>
      <c r="N16" s="89">
        <v>0</v>
      </c>
      <c r="O16" s="90">
        <v>8140</v>
      </c>
      <c r="P16" s="97">
        <v>775</v>
      </c>
      <c r="Q16" s="89">
        <v>0</v>
      </c>
      <c r="R16" s="101">
        <v>1594</v>
      </c>
      <c r="S16" s="91">
        <v>0</v>
      </c>
      <c r="T16" s="89">
        <v>0</v>
      </c>
      <c r="U16" s="90">
        <v>0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0</v>
      </c>
      <c r="AE16" s="97">
        <v>9972</v>
      </c>
      <c r="AF16" s="89">
        <v>0</v>
      </c>
      <c r="AG16" s="101">
        <v>20344</v>
      </c>
      <c r="AH16" s="97"/>
      <c r="AI16" s="89"/>
      <c r="AJ16" s="101"/>
      <c r="AK16" s="97">
        <v>2400</v>
      </c>
      <c r="AL16" s="89">
        <v>0</v>
      </c>
      <c r="AM16" s="101">
        <v>5017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1775</v>
      </c>
      <c r="BM16" s="89">
        <v>0</v>
      </c>
      <c r="BN16" s="90">
        <v>3633</v>
      </c>
      <c r="BO16" s="91"/>
      <c r="BP16" s="89"/>
      <c r="BQ16" s="90"/>
      <c r="BR16" s="97"/>
      <c r="BS16" s="89"/>
      <c r="BT16" s="101"/>
      <c r="BU16" s="76"/>
      <c r="BV16" s="85">
        <f t="shared" si="0"/>
        <v>24147</v>
      </c>
      <c r="BW16" s="77">
        <f t="shared" si="1"/>
        <v>0</v>
      </c>
      <c r="BX16" s="79">
        <f t="shared" si="2"/>
        <v>50590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1010</v>
      </c>
      <c r="E18" s="89">
        <v>0</v>
      </c>
      <c r="F18" s="90">
        <v>1125.41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50</v>
      </c>
      <c r="N18" s="89">
        <v>0</v>
      </c>
      <c r="O18" s="101">
        <v>202.73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200</v>
      </c>
      <c r="AF18" s="89">
        <v>0</v>
      </c>
      <c r="AG18" s="101">
        <v>200</v>
      </c>
      <c r="AH18" s="97"/>
      <c r="AI18" s="89"/>
      <c r="AJ18" s="101"/>
      <c r="AK18" s="97">
        <v>0</v>
      </c>
      <c r="AL18" s="89">
        <v>0</v>
      </c>
      <c r="AM18" s="101">
        <v>20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1260</v>
      </c>
      <c r="BW18" s="77">
        <f t="shared" si="1"/>
        <v>0</v>
      </c>
      <c r="BX18" s="79">
        <f t="shared" si="2"/>
        <v>1548.14</v>
      </c>
    </row>
    <row r="19" spans="2:76" ht="15">
      <c r="B19" s="13">
        <v>110</v>
      </c>
      <c r="C19" s="25" t="s">
        <v>98</v>
      </c>
      <c r="D19" s="88">
        <v>2000</v>
      </c>
      <c r="E19" s="89">
        <v>0</v>
      </c>
      <c r="F19" s="90">
        <v>2000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108473.4</v>
      </c>
      <c r="BJ19" s="89">
        <v>0</v>
      </c>
      <c r="BK19" s="101">
        <v>12272.73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110473.4</v>
      </c>
      <c r="BW19" s="77">
        <f t="shared" si="1"/>
        <v>0</v>
      </c>
      <c r="BX19" s="79">
        <f t="shared" si="2"/>
        <v>14272.73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564307</v>
      </c>
      <c r="E20" s="78">
        <f t="shared" si="3"/>
        <v>0</v>
      </c>
      <c r="F20" s="79">
        <f t="shared" si="3"/>
        <v>922782.4800000001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84670</v>
      </c>
      <c r="K20" s="78">
        <f t="shared" si="3"/>
        <v>0</v>
      </c>
      <c r="L20" s="77">
        <f t="shared" si="3"/>
        <v>137592.5</v>
      </c>
      <c r="M20" s="98">
        <f t="shared" si="3"/>
        <v>178866</v>
      </c>
      <c r="N20" s="78">
        <f t="shared" si="3"/>
        <v>0</v>
      </c>
      <c r="O20" s="77">
        <f t="shared" si="3"/>
        <v>213604.77000000002</v>
      </c>
      <c r="P20" s="98">
        <f t="shared" si="3"/>
        <v>11795</v>
      </c>
      <c r="Q20" s="78">
        <f t="shared" si="3"/>
        <v>0</v>
      </c>
      <c r="R20" s="77">
        <f t="shared" si="3"/>
        <v>17399.920000000002</v>
      </c>
      <c r="S20" s="98">
        <f t="shared" si="3"/>
        <v>37890</v>
      </c>
      <c r="T20" s="78">
        <f t="shared" si="3"/>
        <v>0</v>
      </c>
      <c r="U20" s="77">
        <f t="shared" si="3"/>
        <v>45474.270000000004</v>
      </c>
      <c r="V20" s="98">
        <f t="shared" si="3"/>
        <v>4900</v>
      </c>
      <c r="W20" s="78">
        <f t="shared" si="3"/>
        <v>0</v>
      </c>
      <c r="X20" s="77">
        <f t="shared" si="3"/>
        <v>7900</v>
      </c>
      <c r="Y20" s="98">
        <f t="shared" si="3"/>
        <v>10300</v>
      </c>
      <c r="Z20" s="78">
        <f t="shared" si="3"/>
        <v>0</v>
      </c>
      <c r="AA20" s="77">
        <f t="shared" si="3"/>
        <v>16966.829999999998</v>
      </c>
      <c r="AB20" s="98">
        <f t="shared" si="3"/>
        <v>377628.2</v>
      </c>
      <c r="AC20" s="78">
        <f t="shared" si="3"/>
        <v>0</v>
      </c>
      <c r="AD20" s="77">
        <f t="shared" si="3"/>
        <v>581811.47</v>
      </c>
      <c r="AE20" s="98">
        <f t="shared" si="3"/>
        <v>160789.25</v>
      </c>
      <c r="AF20" s="78">
        <f t="shared" si="3"/>
        <v>0</v>
      </c>
      <c r="AG20" s="77">
        <f t="shared" si="3"/>
        <v>235686.52000000002</v>
      </c>
      <c r="AH20" s="98">
        <f t="shared" si="3"/>
        <v>1700</v>
      </c>
      <c r="AI20" s="78">
        <f t="shared" si="3"/>
        <v>0</v>
      </c>
      <c r="AJ20" s="77">
        <f t="shared" si="3"/>
        <v>1813.99</v>
      </c>
      <c r="AK20" s="98">
        <f t="shared" si="3"/>
        <v>131893</v>
      </c>
      <c r="AL20" s="78">
        <f t="shared" si="3"/>
        <v>0</v>
      </c>
      <c r="AM20" s="77">
        <f t="shared" si="3"/>
        <v>145660.91999999998</v>
      </c>
      <c r="AN20" s="98">
        <f t="shared" si="3"/>
        <v>4900</v>
      </c>
      <c r="AO20" s="78">
        <f t="shared" si="3"/>
        <v>0</v>
      </c>
      <c r="AP20" s="77">
        <f t="shared" si="3"/>
        <v>8050.24</v>
      </c>
      <c r="AQ20" s="98">
        <f t="shared" si="3"/>
        <v>5800</v>
      </c>
      <c r="AR20" s="78">
        <f t="shared" si="3"/>
        <v>0</v>
      </c>
      <c r="AS20" s="77">
        <f t="shared" si="3"/>
        <v>5870.18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2100</v>
      </c>
      <c r="AX20" s="78">
        <f t="shared" si="3"/>
        <v>0</v>
      </c>
      <c r="AY20" s="77">
        <f t="shared" si="3"/>
        <v>2100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108473.4</v>
      </c>
      <c r="BJ20" s="78">
        <f t="shared" si="3"/>
        <v>0</v>
      </c>
      <c r="BK20" s="77">
        <f t="shared" si="3"/>
        <v>12272.73</v>
      </c>
      <c r="BL20" s="98">
        <f t="shared" si="3"/>
        <v>1775</v>
      </c>
      <c r="BM20" s="78">
        <f t="shared" si="3"/>
        <v>0</v>
      </c>
      <c r="BN20" s="77">
        <f t="shared" si="3"/>
        <v>3633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1687786.8499999999</v>
      </c>
      <c r="BW20" s="77">
        <f>BW10+BW11+BW12+BW13+BW14+BW15+BW16+BW17+BW18+BW19</f>
        <v>0</v>
      </c>
      <c r="BX20" s="95">
        <f>BX10+BX11+BX12+BX13+BX14+BX15+BX16+BX17+BX18+BX19</f>
        <v>2358619.82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119922</v>
      </c>
      <c r="E24" s="89">
        <v>0</v>
      </c>
      <c r="F24" s="90">
        <v>291272.16000000003</v>
      </c>
      <c r="G24" s="88"/>
      <c r="H24" s="89"/>
      <c r="I24" s="90"/>
      <c r="J24" s="97"/>
      <c r="K24" s="89"/>
      <c r="L24" s="101"/>
      <c r="M24" s="97">
        <v>550000</v>
      </c>
      <c r="N24" s="89">
        <v>0</v>
      </c>
      <c r="O24" s="101">
        <v>814488.13</v>
      </c>
      <c r="P24" s="97">
        <v>100000</v>
      </c>
      <c r="Q24" s="89">
        <v>0</v>
      </c>
      <c r="R24" s="101">
        <v>118749.95</v>
      </c>
      <c r="S24" s="97">
        <v>12500</v>
      </c>
      <c r="T24" s="89">
        <v>0</v>
      </c>
      <c r="U24" s="101">
        <v>237686.16</v>
      </c>
      <c r="V24" s="97"/>
      <c r="W24" s="89"/>
      <c r="X24" s="101"/>
      <c r="Y24" s="97">
        <v>55000</v>
      </c>
      <c r="Z24" s="89">
        <v>0</v>
      </c>
      <c r="AA24" s="101">
        <v>55000</v>
      </c>
      <c r="AB24" s="97">
        <v>106000</v>
      </c>
      <c r="AC24" s="89">
        <v>0</v>
      </c>
      <c r="AD24" s="101">
        <v>404861.34</v>
      </c>
      <c r="AE24" s="97">
        <v>223500</v>
      </c>
      <c r="AF24" s="89">
        <v>0</v>
      </c>
      <c r="AG24" s="101">
        <v>530498.88</v>
      </c>
      <c r="AH24" s="97">
        <v>2000</v>
      </c>
      <c r="AI24" s="89">
        <v>0</v>
      </c>
      <c r="AJ24" s="101">
        <v>3970.54</v>
      </c>
      <c r="AK24" s="97">
        <v>595000</v>
      </c>
      <c r="AL24" s="89">
        <v>0</v>
      </c>
      <c r="AM24" s="101">
        <v>602720.57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>
        <v>0</v>
      </c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1763922</v>
      </c>
      <c r="BW24" s="77">
        <f t="shared" si="4"/>
        <v>0</v>
      </c>
      <c r="BX24" s="79">
        <f t="shared" si="4"/>
        <v>3059247.73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2500</v>
      </c>
      <c r="AL25" s="89">
        <v>0</v>
      </c>
      <c r="AM25" s="101">
        <v>2500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2500</v>
      </c>
      <c r="BW25" s="77">
        <f t="shared" si="4"/>
        <v>0</v>
      </c>
      <c r="BX25" s="79">
        <f t="shared" si="4"/>
        <v>2500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119922</v>
      </c>
      <c r="E28" s="78">
        <f t="shared" si="5"/>
        <v>0</v>
      </c>
      <c r="F28" s="79">
        <f t="shared" si="5"/>
        <v>291272.16000000003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550000</v>
      </c>
      <c r="N28" s="78">
        <f t="shared" si="5"/>
        <v>0</v>
      </c>
      <c r="O28" s="77">
        <f t="shared" si="5"/>
        <v>814488.13</v>
      </c>
      <c r="P28" s="98">
        <f t="shared" si="5"/>
        <v>100000</v>
      </c>
      <c r="Q28" s="78">
        <f t="shared" si="5"/>
        <v>0</v>
      </c>
      <c r="R28" s="77">
        <f t="shared" si="5"/>
        <v>118749.95</v>
      </c>
      <c r="S28" s="98">
        <f t="shared" si="5"/>
        <v>12500</v>
      </c>
      <c r="T28" s="78">
        <f t="shared" si="5"/>
        <v>0</v>
      </c>
      <c r="U28" s="77">
        <f t="shared" si="5"/>
        <v>237686.16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55000</v>
      </c>
      <c r="Z28" s="78">
        <f t="shared" si="5"/>
        <v>0</v>
      </c>
      <c r="AA28" s="77">
        <f t="shared" si="5"/>
        <v>55000</v>
      </c>
      <c r="AB28" s="98">
        <f t="shared" si="5"/>
        <v>106000</v>
      </c>
      <c r="AC28" s="78">
        <f t="shared" si="5"/>
        <v>0</v>
      </c>
      <c r="AD28" s="77">
        <f t="shared" si="5"/>
        <v>404861.34</v>
      </c>
      <c r="AE28" s="98">
        <f t="shared" si="5"/>
        <v>223500</v>
      </c>
      <c r="AF28" s="78">
        <f t="shared" si="5"/>
        <v>0</v>
      </c>
      <c r="AG28" s="77">
        <f t="shared" si="5"/>
        <v>530498.88</v>
      </c>
      <c r="AH28" s="98">
        <f t="shared" si="5"/>
        <v>2000</v>
      </c>
      <c r="AI28" s="78">
        <f t="shared" si="5"/>
        <v>0</v>
      </c>
      <c r="AJ28" s="77">
        <f aca="true" t="shared" si="6" ref="AJ28:BO28">AJ23+AJ24+AJ25+AJ26+AJ27</f>
        <v>3970.54</v>
      </c>
      <c r="AK28" s="98">
        <f t="shared" si="6"/>
        <v>597500</v>
      </c>
      <c r="AL28" s="78">
        <f t="shared" si="6"/>
        <v>0</v>
      </c>
      <c r="AM28" s="77">
        <f t="shared" si="6"/>
        <v>605220.57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1766422</v>
      </c>
      <c r="BW28" s="77">
        <f>BW23+BW24+BW25+BW26+BW27</f>
        <v>0</v>
      </c>
      <c r="BX28" s="95">
        <f>BX23+BX24+BX25+BX26+BX27</f>
        <v>3061747.73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59245</v>
      </c>
      <c r="BM40" s="89">
        <v>0</v>
      </c>
      <c r="BN40" s="101">
        <v>122369</v>
      </c>
      <c r="BO40" s="97"/>
      <c r="BP40" s="89"/>
      <c r="BQ40" s="101"/>
      <c r="BR40" s="97"/>
      <c r="BS40" s="89"/>
      <c r="BT40" s="101"/>
      <c r="BU40" s="76"/>
      <c r="BV40" s="85">
        <f t="shared" si="10"/>
        <v>59245</v>
      </c>
      <c r="BW40" s="77">
        <f t="shared" si="10"/>
        <v>0</v>
      </c>
      <c r="BX40" s="79">
        <f t="shared" si="10"/>
        <v>122369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59245</v>
      </c>
      <c r="BM42" s="78">
        <f t="shared" si="12"/>
        <v>0</v>
      </c>
      <c r="BN42" s="77">
        <f t="shared" si="12"/>
        <v>122369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59245</v>
      </c>
      <c r="BW42" s="77">
        <f>BW38+BW39+BW40+BW41</f>
        <v>0</v>
      </c>
      <c r="BX42" s="95">
        <f>BX38+BX39+BX40+BX41</f>
        <v>122369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361533</v>
      </c>
      <c r="BS49" s="89">
        <v>0</v>
      </c>
      <c r="BT49" s="101">
        <v>483929.44</v>
      </c>
      <c r="BU49" s="76"/>
      <c r="BV49" s="85">
        <f aca="true" t="shared" si="15" ref="BV49:BX50">D49+G49+J49+M49+P49+S49+V49+Y49+AB49+AE49+AH49+AK49+AN49+AQ49+AT49+AW49+AZ49+BC49+BF49+BI49+BL49+BO49+BR49</f>
        <v>361533</v>
      </c>
      <c r="BW49" s="77">
        <f t="shared" si="15"/>
        <v>0</v>
      </c>
      <c r="BX49" s="79">
        <f t="shared" si="15"/>
        <v>483929.44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29523.239999999998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29523.239999999998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381533</v>
      </c>
      <c r="BS51" s="78">
        <f>BS49+BS50</f>
        <v>0</v>
      </c>
      <c r="BT51" s="77">
        <f>BT49+BT50</f>
        <v>513452.68</v>
      </c>
      <c r="BU51" s="85"/>
      <c r="BV51" s="85">
        <f>BV49+BV50</f>
        <v>381533</v>
      </c>
      <c r="BW51" s="77">
        <f>BW49+BW50</f>
        <v>0</v>
      </c>
      <c r="BX51" s="95">
        <f>BX49+BX50</f>
        <v>513452.68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684229</v>
      </c>
      <c r="E53" s="86">
        <f t="shared" si="18"/>
        <v>0</v>
      </c>
      <c r="F53" s="86">
        <f t="shared" si="18"/>
        <v>1214054.6400000001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84670</v>
      </c>
      <c r="K53" s="86">
        <f t="shared" si="18"/>
        <v>0</v>
      </c>
      <c r="L53" s="86">
        <f t="shared" si="18"/>
        <v>137592.5</v>
      </c>
      <c r="M53" s="86">
        <f t="shared" si="18"/>
        <v>728866</v>
      </c>
      <c r="N53" s="86">
        <f t="shared" si="18"/>
        <v>0</v>
      </c>
      <c r="O53" s="86">
        <f t="shared" si="18"/>
        <v>1028092.9</v>
      </c>
      <c r="P53" s="86">
        <f t="shared" si="18"/>
        <v>111795</v>
      </c>
      <c r="Q53" s="86">
        <f t="shared" si="18"/>
        <v>0</v>
      </c>
      <c r="R53" s="86">
        <f t="shared" si="18"/>
        <v>136149.87</v>
      </c>
      <c r="S53" s="86">
        <f t="shared" si="18"/>
        <v>50390</v>
      </c>
      <c r="T53" s="86">
        <f t="shared" si="18"/>
        <v>0</v>
      </c>
      <c r="U53" s="86">
        <f t="shared" si="18"/>
        <v>283160.43</v>
      </c>
      <c r="V53" s="86">
        <f t="shared" si="18"/>
        <v>4900</v>
      </c>
      <c r="W53" s="86">
        <f t="shared" si="18"/>
        <v>0</v>
      </c>
      <c r="X53" s="86">
        <f t="shared" si="18"/>
        <v>7900</v>
      </c>
      <c r="Y53" s="86">
        <f t="shared" si="18"/>
        <v>65300</v>
      </c>
      <c r="Z53" s="86">
        <f t="shared" si="18"/>
        <v>0</v>
      </c>
      <c r="AA53" s="86">
        <f t="shared" si="18"/>
        <v>71966.83</v>
      </c>
      <c r="AB53" s="86">
        <f t="shared" si="18"/>
        <v>483628.2</v>
      </c>
      <c r="AC53" s="86">
        <f t="shared" si="18"/>
        <v>0</v>
      </c>
      <c r="AD53" s="86">
        <f t="shared" si="18"/>
        <v>986672.81</v>
      </c>
      <c r="AE53" s="86">
        <f t="shared" si="18"/>
        <v>384289.25</v>
      </c>
      <c r="AF53" s="86">
        <f t="shared" si="18"/>
        <v>0</v>
      </c>
      <c r="AG53" s="86">
        <f t="shared" si="18"/>
        <v>766185.4</v>
      </c>
      <c r="AH53" s="86">
        <f t="shared" si="18"/>
        <v>3700</v>
      </c>
      <c r="AI53" s="86">
        <f t="shared" si="18"/>
        <v>0</v>
      </c>
      <c r="AJ53" s="86">
        <f aca="true" t="shared" si="19" ref="AJ53:BT53">AJ20+AJ28+AJ35+AJ42+AJ46+AJ51</f>
        <v>5784.53</v>
      </c>
      <c r="AK53" s="86">
        <f t="shared" si="19"/>
        <v>729393</v>
      </c>
      <c r="AL53" s="86">
        <f t="shared" si="19"/>
        <v>0</v>
      </c>
      <c r="AM53" s="86">
        <f t="shared" si="19"/>
        <v>750881.49</v>
      </c>
      <c r="AN53" s="86">
        <f t="shared" si="19"/>
        <v>4900</v>
      </c>
      <c r="AO53" s="86">
        <f t="shared" si="19"/>
        <v>0</v>
      </c>
      <c r="AP53" s="86">
        <f t="shared" si="19"/>
        <v>8050.24</v>
      </c>
      <c r="AQ53" s="86">
        <f t="shared" si="19"/>
        <v>5800</v>
      </c>
      <c r="AR53" s="86">
        <f t="shared" si="19"/>
        <v>0</v>
      </c>
      <c r="AS53" s="86">
        <f t="shared" si="19"/>
        <v>5870.18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2100</v>
      </c>
      <c r="AX53" s="86">
        <f t="shared" si="19"/>
        <v>0</v>
      </c>
      <c r="AY53" s="86">
        <f t="shared" si="19"/>
        <v>2100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108473.4</v>
      </c>
      <c r="BJ53" s="86">
        <f t="shared" si="19"/>
        <v>0</v>
      </c>
      <c r="BK53" s="86">
        <f t="shared" si="19"/>
        <v>12272.73</v>
      </c>
      <c r="BL53" s="86">
        <f t="shared" si="19"/>
        <v>61020</v>
      </c>
      <c r="BM53" s="86">
        <f t="shared" si="19"/>
        <v>0</v>
      </c>
      <c r="BN53" s="86">
        <f t="shared" si="19"/>
        <v>126002</v>
      </c>
      <c r="BO53" s="86">
        <f t="shared" si="19"/>
        <v>300000</v>
      </c>
      <c r="BP53" s="86">
        <f t="shared" si="19"/>
        <v>0</v>
      </c>
      <c r="BQ53" s="86">
        <f t="shared" si="19"/>
        <v>300000</v>
      </c>
      <c r="BR53" s="86">
        <f t="shared" si="19"/>
        <v>381533</v>
      </c>
      <c r="BS53" s="86">
        <f t="shared" si="19"/>
        <v>0</v>
      </c>
      <c r="BT53" s="86">
        <f t="shared" si="19"/>
        <v>513452.68</v>
      </c>
      <c r="BU53" s="86">
        <f>BU8</f>
        <v>0</v>
      </c>
      <c r="BV53" s="102">
        <f>BV8+BV20+BV28+BV35+BV42+BV46+BV51</f>
        <v>4194986.85</v>
      </c>
      <c r="BW53" s="87">
        <f>BW20+BW28+BW35+BW42+BW46+BW51</f>
        <v>0</v>
      </c>
      <c r="BX53" s="87">
        <f>BX20+BX28+BX35+BX42+BX46+BX51</f>
        <v>6356189.2299999995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232106</v>
      </c>
      <c r="E10" s="89">
        <v>0</v>
      </c>
      <c r="F10" s="90"/>
      <c r="G10" s="88"/>
      <c r="H10" s="89"/>
      <c r="I10" s="90"/>
      <c r="J10" s="97">
        <v>79220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56662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367988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29252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29652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211056</v>
      </c>
      <c r="E12" s="89">
        <v>0</v>
      </c>
      <c r="F12" s="90"/>
      <c r="G12" s="88"/>
      <c r="H12" s="89"/>
      <c r="I12" s="90"/>
      <c r="J12" s="97">
        <v>5850</v>
      </c>
      <c r="K12" s="89">
        <v>0</v>
      </c>
      <c r="L12" s="101"/>
      <c r="M12" s="91">
        <v>159200</v>
      </c>
      <c r="N12" s="89">
        <v>0</v>
      </c>
      <c r="O12" s="90"/>
      <c r="P12" s="91">
        <v>7820</v>
      </c>
      <c r="Q12" s="89">
        <v>0</v>
      </c>
      <c r="R12" s="90"/>
      <c r="S12" s="91">
        <v>39050</v>
      </c>
      <c r="T12" s="89">
        <v>0</v>
      </c>
      <c r="U12" s="90"/>
      <c r="V12" s="91">
        <v>4000</v>
      </c>
      <c r="W12" s="89">
        <v>0</v>
      </c>
      <c r="X12" s="90"/>
      <c r="Y12" s="91">
        <v>10200</v>
      </c>
      <c r="Z12" s="89">
        <v>0</v>
      </c>
      <c r="AA12" s="90"/>
      <c r="AB12" s="91">
        <v>379751.4</v>
      </c>
      <c r="AC12" s="89">
        <v>0</v>
      </c>
      <c r="AD12" s="90"/>
      <c r="AE12" s="91">
        <v>93800</v>
      </c>
      <c r="AF12" s="89">
        <v>0</v>
      </c>
      <c r="AG12" s="90"/>
      <c r="AH12" s="91">
        <v>1350</v>
      </c>
      <c r="AI12" s="89">
        <v>0</v>
      </c>
      <c r="AJ12" s="90"/>
      <c r="AK12" s="91">
        <v>16548</v>
      </c>
      <c r="AL12" s="89">
        <v>0</v>
      </c>
      <c r="AM12" s="90"/>
      <c r="AN12" s="91">
        <v>4900</v>
      </c>
      <c r="AO12" s="89">
        <v>0</v>
      </c>
      <c r="AP12" s="90"/>
      <c r="AQ12" s="91">
        <v>800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936425.4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50962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19166</v>
      </c>
      <c r="N13" s="89">
        <v>0</v>
      </c>
      <c r="O13" s="90"/>
      <c r="P13" s="91">
        <v>3900</v>
      </c>
      <c r="Q13" s="89">
        <v>0</v>
      </c>
      <c r="R13" s="90"/>
      <c r="S13" s="91">
        <v>0</v>
      </c>
      <c r="T13" s="89">
        <v>0</v>
      </c>
      <c r="U13" s="90"/>
      <c r="V13" s="91">
        <v>900</v>
      </c>
      <c r="W13" s="89">
        <v>0</v>
      </c>
      <c r="X13" s="90"/>
      <c r="Y13" s="91">
        <v>100</v>
      </c>
      <c r="Z13" s="89">
        <v>0</v>
      </c>
      <c r="AA13" s="90"/>
      <c r="AB13" s="91">
        <v>4300</v>
      </c>
      <c r="AC13" s="89">
        <v>0</v>
      </c>
      <c r="AD13" s="90"/>
      <c r="AE13" s="91">
        <v>0</v>
      </c>
      <c r="AF13" s="89">
        <v>0</v>
      </c>
      <c r="AG13" s="90"/>
      <c r="AH13" s="91">
        <v>350</v>
      </c>
      <c r="AI13" s="89">
        <v>0</v>
      </c>
      <c r="AJ13" s="90"/>
      <c r="AK13" s="91">
        <v>120215</v>
      </c>
      <c r="AL13" s="89">
        <v>0</v>
      </c>
      <c r="AM13" s="90"/>
      <c r="AN13" s="91"/>
      <c r="AO13" s="89"/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204993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4405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3605</v>
      </c>
      <c r="N16" s="89">
        <v>0</v>
      </c>
      <c r="O16" s="90"/>
      <c r="P16" s="97">
        <v>730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9555</v>
      </c>
      <c r="AF16" s="89">
        <v>0</v>
      </c>
      <c r="AG16" s="101"/>
      <c r="AH16" s="97"/>
      <c r="AI16" s="89"/>
      <c r="AJ16" s="101"/>
      <c r="AK16" s="97">
        <v>2140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22110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1010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200</v>
      </c>
      <c r="AF18" s="89">
        <v>0</v>
      </c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1260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112684.45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114684.45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530791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85170</v>
      </c>
      <c r="K20" s="78">
        <f t="shared" si="1"/>
        <v>0</v>
      </c>
      <c r="L20" s="77">
        <f t="shared" si="1"/>
        <v>0</v>
      </c>
      <c r="M20" s="98">
        <f t="shared" si="1"/>
        <v>182021</v>
      </c>
      <c r="N20" s="78">
        <f t="shared" si="1"/>
        <v>0</v>
      </c>
      <c r="O20" s="77">
        <f t="shared" si="1"/>
        <v>0</v>
      </c>
      <c r="P20" s="98">
        <f t="shared" si="1"/>
        <v>12450</v>
      </c>
      <c r="Q20" s="78">
        <f t="shared" si="1"/>
        <v>0</v>
      </c>
      <c r="R20" s="77">
        <f t="shared" si="1"/>
        <v>0</v>
      </c>
      <c r="S20" s="98">
        <f t="shared" si="1"/>
        <v>39050</v>
      </c>
      <c r="T20" s="78">
        <f t="shared" si="1"/>
        <v>0</v>
      </c>
      <c r="U20" s="77">
        <f t="shared" si="1"/>
        <v>0</v>
      </c>
      <c r="V20" s="98">
        <f t="shared" si="1"/>
        <v>4900</v>
      </c>
      <c r="W20" s="78">
        <f t="shared" si="1"/>
        <v>0</v>
      </c>
      <c r="X20" s="77">
        <f t="shared" si="1"/>
        <v>0</v>
      </c>
      <c r="Y20" s="98">
        <f t="shared" si="1"/>
        <v>10300</v>
      </c>
      <c r="Z20" s="78">
        <f t="shared" si="1"/>
        <v>0</v>
      </c>
      <c r="AA20" s="77">
        <f t="shared" si="1"/>
        <v>0</v>
      </c>
      <c r="AB20" s="98">
        <f t="shared" si="1"/>
        <v>384051.4</v>
      </c>
      <c r="AC20" s="78">
        <f t="shared" si="1"/>
        <v>0</v>
      </c>
      <c r="AD20" s="77">
        <f t="shared" si="1"/>
        <v>0</v>
      </c>
      <c r="AE20" s="98">
        <f t="shared" si="1"/>
        <v>160617</v>
      </c>
      <c r="AF20" s="78">
        <f t="shared" si="1"/>
        <v>0</v>
      </c>
      <c r="AG20" s="77">
        <f t="shared" si="1"/>
        <v>0</v>
      </c>
      <c r="AH20" s="98">
        <f t="shared" si="1"/>
        <v>1700</v>
      </c>
      <c r="AI20" s="78">
        <f t="shared" si="1"/>
        <v>0</v>
      </c>
      <c r="AJ20" s="77">
        <f t="shared" si="1"/>
        <v>0</v>
      </c>
      <c r="AK20" s="98">
        <f t="shared" si="1"/>
        <v>138903</v>
      </c>
      <c r="AL20" s="78">
        <f t="shared" si="1"/>
        <v>0</v>
      </c>
      <c r="AM20" s="77">
        <f t="shared" si="1"/>
        <v>0</v>
      </c>
      <c r="AN20" s="98">
        <f t="shared" si="1"/>
        <v>4900</v>
      </c>
      <c r="AO20" s="78">
        <f t="shared" si="1"/>
        <v>0</v>
      </c>
      <c r="AP20" s="77">
        <f t="shared" si="1"/>
        <v>0</v>
      </c>
      <c r="AQ20" s="98">
        <f t="shared" si="1"/>
        <v>5800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112684.45</v>
      </c>
      <c r="BJ20" s="78">
        <f t="shared" si="1"/>
        <v>0</v>
      </c>
      <c r="BK20" s="77">
        <f t="shared" si="1"/>
        <v>0</v>
      </c>
      <c r="BL20" s="98">
        <f t="shared" si="1"/>
        <v>1675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1677112.8499999999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26000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1100000</v>
      </c>
      <c r="N24" s="89">
        <v>0</v>
      </c>
      <c r="O24" s="101"/>
      <c r="P24" s="97">
        <v>2468000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100000</v>
      </c>
      <c r="Z24" s="89">
        <v>0</v>
      </c>
      <c r="AA24" s="101"/>
      <c r="AB24" s="97">
        <v>303000</v>
      </c>
      <c r="AC24" s="89">
        <v>0</v>
      </c>
      <c r="AD24" s="101"/>
      <c r="AE24" s="97">
        <v>223500</v>
      </c>
      <c r="AF24" s="89">
        <v>0</v>
      </c>
      <c r="AG24" s="101"/>
      <c r="AH24" s="97">
        <v>2000</v>
      </c>
      <c r="AI24" s="89">
        <v>0</v>
      </c>
      <c r="AJ24" s="101"/>
      <c r="AK24" s="97">
        <v>1450000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5672500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2500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1100000</v>
      </c>
      <c r="N28" s="78">
        <f t="shared" si="3"/>
        <v>0</v>
      </c>
      <c r="O28" s="77">
        <f t="shared" si="3"/>
        <v>0</v>
      </c>
      <c r="P28" s="98">
        <f t="shared" si="3"/>
        <v>2468000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100000</v>
      </c>
      <c r="Z28" s="78">
        <f t="shared" si="3"/>
        <v>0</v>
      </c>
      <c r="AA28" s="77">
        <f t="shared" si="3"/>
        <v>0</v>
      </c>
      <c r="AB28" s="98">
        <f t="shared" si="3"/>
        <v>303000</v>
      </c>
      <c r="AC28" s="78">
        <f t="shared" si="3"/>
        <v>0</v>
      </c>
      <c r="AD28" s="77">
        <f t="shared" si="3"/>
        <v>0</v>
      </c>
      <c r="AE28" s="98">
        <f t="shared" si="3"/>
        <v>223500</v>
      </c>
      <c r="AF28" s="78">
        <f t="shared" si="3"/>
        <v>0</v>
      </c>
      <c r="AG28" s="77">
        <f t="shared" si="3"/>
        <v>0</v>
      </c>
      <c r="AH28" s="98">
        <f t="shared" si="3"/>
        <v>2000</v>
      </c>
      <c r="AI28" s="78">
        <f t="shared" si="3"/>
        <v>0</v>
      </c>
      <c r="AJ28" s="77">
        <f t="shared" si="3"/>
        <v>0</v>
      </c>
      <c r="AK28" s="98">
        <f t="shared" si="3"/>
        <v>1452500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5675000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50270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50270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50270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50270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361533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361533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381533</v>
      </c>
      <c r="BS51" s="78">
        <f>BS49+BS50</f>
        <v>0</v>
      </c>
      <c r="BT51" s="77">
        <f>BT49+BT50</f>
        <v>0</v>
      </c>
      <c r="BU51" s="85"/>
      <c r="BV51" s="85">
        <f>BV49+BV50</f>
        <v>381533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556791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85170</v>
      </c>
      <c r="K53" s="86">
        <f t="shared" si="11"/>
        <v>0</v>
      </c>
      <c r="L53" s="86">
        <f t="shared" si="11"/>
        <v>0</v>
      </c>
      <c r="M53" s="86">
        <f t="shared" si="11"/>
        <v>1282021</v>
      </c>
      <c r="N53" s="86">
        <f t="shared" si="11"/>
        <v>0</v>
      </c>
      <c r="O53" s="86">
        <f t="shared" si="11"/>
        <v>0</v>
      </c>
      <c r="P53" s="86">
        <f t="shared" si="11"/>
        <v>2480450</v>
      </c>
      <c r="Q53" s="86">
        <f t="shared" si="11"/>
        <v>0</v>
      </c>
      <c r="R53" s="86">
        <f t="shared" si="11"/>
        <v>0</v>
      </c>
      <c r="S53" s="86">
        <f t="shared" si="11"/>
        <v>39050</v>
      </c>
      <c r="T53" s="86">
        <f t="shared" si="11"/>
        <v>0</v>
      </c>
      <c r="U53" s="86">
        <f t="shared" si="11"/>
        <v>0</v>
      </c>
      <c r="V53" s="86">
        <f t="shared" si="11"/>
        <v>4900</v>
      </c>
      <c r="W53" s="86">
        <f t="shared" si="11"/>
        <v>0</v>
      </c>
      <c r="X53" s="86">
        <f t="shared" si="11"/>
        <v>0</v>
      </c>
      <c r="Y53" s="86">
        <f t="shared" si="11"/>
        <v>110300</v>
      </c>
      <c r="Z53" s="86">
        <f t="shared" si="11"/>
        <v>0</v>
      </c>
      <c r="AA53" s="86">
        <f t="shared" si="11"/>
        <v>0</v>
      </c>
      <c r="AB53" s="86">
        <f t="shared" si="11"/>
        <v>687051.4</v>
      </c>
      <c r="AC53" s="86">
        <f t="shared" si="11"/>
        <v>0</v>
      </c>
      <c r="AD53" s="86">
        <f t="shared" si="11"/>
        <v>0</v>
      </c>
      <c r="AE53" s="86">
        <f t="shared" si="11"/>
        <v>384117</v>
      </c>
      <c r="AF53" s="86">
        <f t="shared" si="11"/>
        <v>0</v>
      </c>
      <c r="AG53" s="86">
        <f t="shared" si="11"/>
        <v>0</v>
      </c>
      <c r="AH53" s="86">
        <f t="shared" si="11"/>
        <v>3700</v>
      </c>
      <c r="AI53" s="86">
        <f t="shared" si="11"/>
        <v>0</v>
      </c>
      <c r="AJ53" s="86">
        <f t="shared" si="11"/>
        <v>0</v>
      </c>
      <c r="AK53" s="86">
        <f t="shared" si="11"/>
        <v>1591403</v>
      </c>
      <c r="AL53" s="86">
        <f t="shared" si="11"/>
        <v>0</v>
      </c>
      <c r="AM53" s="86">
        <f t="shared" si="11"/>
        <v>0</v>
      </c>
      <c r="AN53" s="86">
        <f t="shared" si="11"/>
        <v>4900</v>
      </c>
      <c r="AO53" s="86">
        <f t="shared" si="11"/>
        <v>0</v>
      </c>
      <c r="AP53" s="86">
        <f t="shared" si="11"/>
        <v>0</v>
      </c>
      <c r="AQ53" s="86">
        <f t="shared" si="11"/>
        <v>5800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112684.45</v>
      </c>
      <c r="BJ53" s="86">
        <f t="shared" si="11"/>
        <v>0</v>
      </c>
      <c r="BK53" s="86">
        <f t="shared" si="11"/>
        <v>0</v>
      </c>
      <c r="BL53" s="86">
        <f t="shared" si="11"/>
        <v>51945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381533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8083915.85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228356</v>
      </c>
      <c r="E10" s="89">
        <v>0</v>
      </c>
      <c r="F10" s="90"/>
      <c r="G10" s="88"/>
      <c r="H10" s="89"/>
      <c r="I10" s="90"/>
      <c r="J10" s="97">
        <v>79220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56662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364238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28752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29152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210056</v>
      </c>
      <c r="E12" s="89">
        <v>0</v>
      </c>
      <c r="F12" s="90"/>
      <c r="G12" s="88"/>
      <c r="H12" s="89"/>
      <c r="I12" s="90"/>
      <c r="J12" s="97">
        <v>5850</v>
      </c>
      <c r="K12" s="89">
        <v>0</v>
      </c>
      <c r="L12" s="101"/>
      <c r="M12" s="91">
        <v>159200</v>
      </c>
      <c r="N12" s="89">
        <v>0</v>
      </c>
      <c r="O12" s="90"/>
      <c r="P12" s="91">
        <v>7820</v>
      </c>
      <c r="Q12" s="89">
        <v>0</v>
      </c>
      <c r="R12" s="90"/>
      <c r="S12" s="91">
        <v>39050</v>
      </c>
      <c r="T12" s="89">
        <v>0</v>
      </c>
      <c r="U12" s="90"/>
      <c r="V12" s="91">
        <v>4000</v>
      </c>
      <c r="W12" s="89">
        <v>0</v>
      </c>
      <c r="X12" s="90"/>
      <c r="Y12" s="91">
        <v>10200</v>
      </c>
      <c r="Z12" s="89">
        <v>0</v>
      </c>
      <c r="AA12" s="90"/>
      <c r="AB12" s="91">
        <v>382798.1</v>
      </c>
      <c r="AC12" s="89">
        <v>0</v>
      </c>
      <c r="AD12" s="90"/>
      <c r="AE12" s="91">
        <v>95700</v>
      </c>
      <c r="AF12" s="89">
        <v>0</v>
      </c>
      <c r="AG12" s="90"/>
      <c r="AH12" s="91">
        <v>1350</v>
      </c>
      <c r="AI12" s="89">
        <v>0</v>
      </c>
      <c r="AJ12" s="90"/>
      <c r="AK12" s="91">
        <v>16548</v>
      </c>
      <c r="AL12" s="89">
        <v>0</v>
      </c>
      <c r="AM12" s="90"/>
      <c r="AN12" s="91">
        <v>4900</v>
      </c>
      <c r="AO12" s="89">
        <v>0</v>
      </c>
      <c r="AP12" s="90"/>
      <c r="AQ12" s="91">
        <v>800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940372.1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50962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21483</v>
      </c>
      <c r="N13" s="89">
        <v>0</v>
      </c>
      <c r="O13" s="90"/>
      <c r="P13" s="91">
        <v>3900</v>
      </c>
      <c r="Q13" s="89">
        <v>0</v>
      </c>
      <c r="R13" s="90"/>
      <c r="S13" s="91">
        <v>0</v>
      </c>
      <c r="T13" s="89">
        <v>0</v>
      </c>
      <c r="U13" s="90"/>
      <c r="V13" s="91">
        <v>900</v>
      </c>
      <c r="W13" s="89">
        <v>0</v>
      </c>
      <c r="X13" s="90"/>
      <c r="Y13" s="91">
        <v>100</v>
      </c>
      <c r="Z13" s="89">
        <v>0</v>
      </c>
      <c r="AA13" s="90"/>
      <c r="AB13" s="91">
        <v>4300</v>
      </c>
      <c r="AC13" s="89">
        <v>0</v>
      </c>
      <c r="AD13" s="90"/>
      <c r="AE13" s="91">
        <v>0</v>
      </c>
      <c r="AF13" s="89">
        <v>0</v>
      </c>
      <c r="AG13" s="90"/>
      <c r="AH13" s="91">
        <v>350</v>
      </c>
      <c r="AI13" s="89">
        <v>0</v>
      </c>
      <c r="AJ13" s="90"/>
      <c r="AK13" s="91">
        <v>129170</v>
      </c>
      <c r="AL13" s="89">
        <v>0</v>
      </c>
      <c r="AM13" s="90"/>
      <c r="AN13" s="91"/>
      <c r="AO13" s="89"/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216265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3470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3270</v>
      </c>
      <c r="N16" s="89">
        <v>0</v>
      </c>
      <c r="O16" s="90"/>
      <c r="P16" s="97">
        <v>680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9105</v>
      </c>
      <c r="AF16" s="89">
        <v>0</v>
      </c>
      <c r="AG16" s="101"/>
      <c r="AH16" s="97"/>
      <c r="AI16" s="89"/>
      <c r="AJ16" s="101"/>
      <c r="AK16" s="97">
        <v>1990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2010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200</v>
      </c>
      <c r="AF18" s="89">
        <v>0</v>
      </c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2260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116999.75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118999.75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525606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85170</v>
      </c>
      <c r="K20" s="78">
        <f t="shared" si="1"/>
        <v>0</v>
      </c>
      <c r="L20" s="77">
        <f t="shared" si="1"/>
        <v>0</v>
      </c>
      <c r="M20" s="98">
        <f t="shared" si="1"/>
        <v>184003</v>
      </c>
      <c r="N20" s="78">
        <f t="shared" si="1"/>
        <v>0</v>
      </c>
      <c r="O20" s="77">
        <f t="shared" si="1"/>
        <v>0</v>
      </c>
      <c r="P20" s="98">
        <f t="shared" si="1"/>
        <v>12400</v>
      </c>
      <c r="Q20" s="78">
        <f t="shared" si="1"/>
        <v>0</v>
      </c>
      <c r="R20" s="77">
        <f t="shared" si="1"/>
        <v>0</v>
      </c>
      <c r="S20" s="98">
        <f t="shared" si="1"/>
        <v>39050</v>
      </c>
      <c r="T20" s="78">
        <f t="shared" si="1"/>
        <v>0</v>
      </c>
      <c r="U20" s="77">
        <f t="shared" si="1"/>
        <v>0</v>
      </c>
      <c r="V20" s="98">
        <f t="shared" si="1"/>
        <v>4900</v>
      </c>
      <c r="W20" s="78">
        <f t="shared" si="1"/>
        <v>0</v>
      </c>
      <c r="X20" s="77">
        <f t="shared" si="1"/>
        <v>0</v>
      </c>
      <c r="Y20" s="98">
        <f t="shared" si="1"/>
        <v>10300</v>
      </c>
      <c r="Z20" s="78">
        <f t="shared" si="1"/>
        <v>0</v>
      </c>
      <c r="AA20" s="77">
        <f t="shared" si="1"/>
        <v>0</v>
      </c>
      <c r="AB20" s="98">
        <f t="shared" si="1"/>
        <v>387098.1</v>
      </c>
      <c r="AC20" s="78">
        <f t="shared" si="1"/>
        <v>0</v>
      </c>
      <c r="AD20" s="77">
        <f t="shared" si="1"/>
        <v>0</v>
      </c>
      <c r="AE20" s="98">
        <f t="shared" si="1"/>
        <v>162067</v>
      </c>
      <c r="AF20" s="78">
        <f t="shared" si="1"/>
        <v>0</v>
      </c>
      <c r="AG20" s="77">
        <f t="shared" si="1"/>
        <v>0</v>
      </c>
      <c r="AH20" s="98">
        <f t="shared" si="1"/>
        <v>1700</v>
      </c>
      <c r="AI20" s="78">
        <f t="shared" si="1"/>
        <v>0</v>
      </c>
      <c r="AJ20" s="77">
        <f t="shared" si="1"/>
        <v>0</v>
      </c>
      <c r="AK20" s="98">
        <f t="shared" si="1"/>
        <v>147708</v>
      </c>
      <c r="AL20" s="78">
        <f t="shared" si="1"/>
        <v>0</v>
      </c>
      <c r="AM20" s="77">
        <f t="shared" si="1"/>
        <v>0</v>
      </c>
      <c r="AN20" s="98">
        <f t="shared" si="1"/>
        <v>4900</v>
      </c>
      <c r="AO20" s="78">
        <f t="shared" si="1"/>
        <v>0</v>
      </c>
      <c r="AP20" s="77">
        <f t="shared" si="1"/>
        <v>0</v>
      </c>
      <c r="AQ20" s="98">
        <f t="shared" si="1"/>
        <v>5800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116999.75</v>
      </c>
      <c r="BJ20" s="78">
        <f t="shared" si="1"/>
        <v>0</v>
      </c>
      <c r="BK20" s="77">
        <f t="shared" si="1"/>
        <v>0</v>
      </c>
      <c r="BL20" s="98">
        <f t="shared" si="1"/>
        <v>1580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1691381.85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26000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1100000</v>
      </c>
      <c r="N24" s="89">
        <v>0</v>
      </c>
      <c r="O24" s="101"/>
      <c r="P24" s="97">
        <v>2000000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100000</v>
      </c>
      <c r="Z24" s="89">
        <v>0</v>
      </c>
      <c r="AA24" s="101"/>
      <c r="AB24" s="97">
        <v>203000</v>
      </c>
      <c r="AC24" s="89">
        <v>0</v>
      </c>
      <c r="AD24" s="101"/>
      <c r="AE24" s="97">
        <v>223500</v>
      </c>
      <c r="AF24" s="89">
        <v>0</v>
      </c>
      <c r="AG24" s="101"/>
      <c r="AH24" s="97">
        <v>2000</v>
      </c>
      <c r="AI24" s="89">
        <v>0</v>
      </c>
      <c r="AJ24" s="101"/>
      <c r="AK24" s="97">
        <v>1350000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5004500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2500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1100000</v>
      </c>
      <c r="N28" s="78">
        <f t="shared" si="3"/>
        <v>0</v>
      </c>
      <c r="O28" s="77">
        <f t="shared" si="3"/>
        <v>0</v>
      </c>
      <c r="P28" s="98">
        <f t="shared" si="3"/>
        <v>2000000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100000</v>
      </c>
      <c r="Z28" s="78">
        <f t="shared" si="3"/>
        <v>0</v>
      </c>
      <c r="AA28" s="77">
        <f t="shared" si="3"/>
        <v>0</v>
      </c>
      <c r="AB28" s="98">
        <f t="shared" si="3"/>
        <v>203000</v>
      </c>
      <c r="AC28" s="78">
        <f t="shared" si="3"/>
        <v>0</v>
      </c>
      <c r="AD28" s="77">
        <f t="shared" si="3"/>
        <v>0</v>
      </c>
      <c r="AE28" s="98">
        <f t="shared" si="3"/>
        <v>223500</v>
      </c>
      <c r="AF28" s="78">
        <f t="shared" si="3"/>
        <v>0</v>
      </c>
      <c r="AG28" s="77">
        <f t="shared" si="3"/>
        <v>0</v>
      </c>
      <c r="AH28" s="98">
        <f t="shared" si="3"/>
        <v>2000</v>
      </c>
      <c r="AI28" s="78">
        <f t="shared" si="3"/>
        <v>0</v>
      </c>
      <c r="AJ28" s="77">
        <f t="shared" si="3"/>
        <v>0</v>
      </c>
      <c r="AK28" s="98">
        <f t="shared" si="3"/>
        <v>1352500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49120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49120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49120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49120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361533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361533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381533</v>
      </c>
      <c r="BS51" s="78">
        <f>BS49+BS50</f>
        <v>0</v>
      </c>
      <c r="BT51" s="77">
        <f>BT49+BT50</f>
        <v>0</v>
      </c>
      <c r="BU51" s="85"/>
      <c r="BV51" s="85">
        <f>BV49+BV50</f>
        <v>381533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551606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85170</v>
      </c>
      <c r="K53" s="86">
        <f t="shared" si="11"/>
        <v>0</v>
      </c>
      <c r="L53" s="86">
        <f t="shared" si="11"/>
        <v>0</v>
      </c>
      <c r="M53" s="86">
        <f t="shared" si="11"/>
        <v>1284003</v>
      </c>
      <c r="N53" s="86">
        <f t="shared" si="11"/>
        <v>0</v>
      </c>
      <c r="O53" s="86">
        <f t="shared" si="11"/>
        <v>0</v>
      </c>
      <c r="P53" s="86">
        <f t="shared" si="11"/>
        <v>2012400</v>
      </c>
      <c r="Q53" s="86">
        <f t="shared" si="11"/>
        <v>0</v>
      </c>
      <c r="R53" s="86">
        <f t="shared" si="11"/>
        <v>0</v>
      </c>
      <c r="S53" s="86">
        <f t="shared" si="11"/>
        <v>39050</v>
      </c>
      <c r="T53" s="86">
        <f t="shared" si="11"/>
        <v>0</v>
      </c>
      <c r="U53" s="86">
        <f t="shared" si="11"/>
        <v>0</v>
      </c>
      <c r="V53" s="86">
        <f t="shared" si="11"/>
        <v>4900</v>
      </c>
      <c r="W53" s="86">
        <f t="shared" si="11"/>
        <v>0</v>
      </c>
      <c r="X53" s="86">
        <f t="shared" si="11"/>
        <v>0</v>
      </c>
      <c r="Y53" s="86">
        <f t="shared" si="11"/>
        <v>110300</v>
      </c>
      <c r="Z53" s="86">
        <f t="shared" si="11"/>
        <v>0</v>
      </c>
      <c r="AA53" s="86">
        <f t="shared" si="11"/>
        <v>0</v>
      </c>
      <c r="AB53" s="86">
        <f t="shared" si="11"/>
        <v>590098.1</v>
      </c>
      <c r="AC53" s="86">
        <f t="shared" si="11"/>
        <v>0</v>
      </c>
      <c r="AD53" s="86">
        <f t="shared" si="11"/>
        <v>0</v>
      </c>
      <c r="AE53" s="86">
        <f t="shared" si="11"/>
        <v>385567</v>
      </c>
      <c r="AF53" s="86">
        <f t="shared" si="11"/>
        <v>0</v>
      </c>
      <c r="AG53" s="86">
        <f t="shared" si="11"/>
        <v>0</v>
      </c>
      <c r="AH53" s="86">
        <f t="shared" si="11"/>
        <v>3700</v>
      </c>
      <c r="AI53" s="86">
        <f t="shared" si="11"/>
        <v>0</v>
      </c>
      <c r="AJ53" s="86">
        <f t="shared" si="11"/>
        <v>0</v>
      </c>
      <c r="AK53" s="86">
        <f t="shared" si="11"/>
        <v>1500208</v>
      </c>
      <c r="AL53" s="86">
        <f t="shared" si="11"/>
        <v>0</v>
      </c>
      <c r="AM53" s="86">
        <f t="shared" si="11"/>
        <v>0</v>
      </c>
      <c r="AN53" s="86">
        <f t="shared" si="11"/>
        <v>4900</v>
      </c>
      <c r="AO53" s="86">
        <f t="shared" si="11"/>
        <v>0</v>
      </c>
      <c r="AP53" s="86">
        <f t="shared" si="11"/>
        <v>0</v>
      </c>
      <c r="AQ53" s="86">
        <f t="shared" si="11"/>
        <v>5800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116999.75</v>
      </c>
      <c r="BJ53" s="86">
        <f t="shared" si="11"/>
        <v>0</v>
      </c>
      <c r="BK53" s="86">
        <f t="shared" si="11"/>
        <v>0</v>
      </c>
      <c r="BL53" s="86">
        <f t="shared" si="11"/>
        <v>50700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381533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7429034.85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2023-03-14T10:52:55Z</dcterms:modified>
  <cp:category/>
  <cp:version/>
  <cp:contentType/>
  <cp:contentStatus/>
</cp:coreProperties>
</file>